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parkridge-my.sharepoint.com/personal/plisowsk_parkridgefd_org/Documents/Surveys/Master D3 Surveys - 2025/2024 D3 Stats/"/>
    </mc:Choice>
  </mc:AlternateContent>
  <xr:revisionPtr revIDLastSave="348" documentId="8_{E4C3007E-9C2B-42D6-82E3-305773CCE7A6}" xr6:coauthVersionLast="47" xr6:coauthVersionMax="47" xr10:uidLastSave="{2229A827-C156-4E50-B45D-B3143485A031}"/>
  <bookViews>
    <workbookView xWindow="0" yWindow="1152" windowWidth="23040" windowHeight="12552" xr2:uid="{00000000-000D-0000-FFFF-FFFF00000000}"/>
  </bookViews>
  <sheets>
    <sheet name="Sheet1" sheetId="1" r:id="rId1"/>
    <sheet name="Sheet2" sheetId="2" r:id="rId2"/>
    <sheet name="Sheet3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1" l="1"/>
  <c r="P19" i="1"/>
  <c r="L28" i="1"/>
  <c r="P20" i="1"/>
  <c r="P18" i="1"/>
  <c r="P17" i="1"/>
  <c r="P16" i="1"/>
  <c r="P14" i="1"/>
  <c r="P11" i="1"/>
  <c r="P10" i="1"/>
  <c r="P9" i="1"/>
  <c r="P7" i="1"/>
  <c r="P5" i="1"/>
  <c r="L29" i="1"/>
  <c r="P4" i="1"/>
  <c r="L30" i="1"/>
  <c r="R21" i="1" l="1"/>
  <c r="S11" i="1" l="1"/>
  <c r="S8" i="1"/>
  <c r="S15" i="1" l="1"/>
  <c r="S12" i="1"/>
  <c r="S10" i="1"/>
  <c r="S5" i="1"/>
  <c r="S4" i="1" l="1"/>
  <c r="S6" i="1" l="1"/>
  <c r="S7" i="1"/>
  <c r="S20" i="1"/>
  <c r="S19" i="1"/>
  <c r="S18" i="1"/>
  <c r="S17" i="1"/>
  <c r="S16" i="1"/>
  <c r="S14" i="1"/>
  <c r="S13" i="1"/>
  <c r="S9" i="1"/>
  <c r="Q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Q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P21" i="1" l="1"/>
  <c r="P22" i="1"/>
  <c r="S22" i="1" s="1"/>
</calcChain>
</file>

<file path=xl/sharedStrings.xml><?xml version="1.0" encoding="utf-8"?>
<sst xmlns="http://schemas.openxmlformats.org/spreadsheetml/2006/main" count="60" uniqueCount="54">
  <si>
    <t>Department</t>
  </si>
  <si>
    <t>Population</t>
  </si>
  <si>
    <t>In Jurisdiction</t>
  </si>
  <si>
    <r>
      <t xml:space="preserve">All 
</t>
    </r>
    <r>
      <rPr>
        <b/>
        <sz val="9"/>
        <color theme="1"/>
        <rFont val="Calibri"/>
        <family val="2"/>
        <scheme val="minor"/>
      </rPr>
      <t>(NFIRS 111-112
 120-123)</t>
    </r>
  </si>
  <si>
    <t>$10,000
Loss or
More</t>
  </si>
  <si>
    <r>
      <t xml:space="preserve">Other Fires
</t>
    </r>
    <r>
      <rPr>
        <b/>
        <sz val="9"/>
        <color theme="1"/>
        <rFont val="Calibri"/>
        <family val="2"/>
        <scheme val="minor"/>
      </rPr>
      <t>(NFIRS 113-118,
130-173)</t>
    </r>
  </si>
  <si>
    <r>
      <t xml:space="preserve">Rescue&amp;EMS
</t>
    </r>
    <r>
      <rPr>
        <b/>
        <sz val="9"/>
        <color theme="1"/>
        <rFont val="Calibri"/>
        <family val="2"/>
        <scheme val="minor"/>
      </rPr>
      <t>(NFIRS 300-
381)</t>
    </r>
  </si>
  <si>
    <r>
      <t xml:space="preserve">EMS Only
</t>
    </r>
    <r>
      <rPr>
        <b/>
        <sz val="9"/>
        <color theme="1"/>
        <rFont val="Calibri"/>
        <family val="2"/>
        <scheme val="minor"/>
      </rPr>
      <t>(NFIRS 300,
311-324,381)</t>
    </r>
  </si>
  <si>
    <r>
      <rPr>
        <b/>
        <sz val="11"/>
        <color theme="1"/>
        <rFont val="Calibri"/>
        <family val="2"/>
        <scheme val="minor"/>
      </rPr>
      <t>Extrication</t>
    </r>
    <r>
      <rPr>
        <b/>
        <sz val="9"/>
        <color theme="1"/>
        <rFont val="Calibri"/>
        <family val="2"/>
        <scheme val="minor"/>
      </rPr>
      <t xml:space="preserve">
(NFIRS 352)</t>
    </r>
  </si>
  <si>
    <t>In Jurisdiction
Structure Fires</t>
  </si>
  <si>
    <r>
      <t xml:space="preserve">Hazardous
Condition
</t>
    </r>
    <r>
      <rPr>
        <b/>
        <sz val="9"/>
        <color theme="1"/>
        <rFont val="Calibri"/>
        <family val="2"/>
        <scheme val="minor"/>
      </rPr>
      <t>(NFIRS 400-482)</t>
    </r>
  </si>
  <si>
    <r>
      <t xml:space="preserve">Good Intent
</t>
    </r>
    <r>
      <rPr>
        <b/>
        <sz val="9"/>
        <color theme="1"/>
        <rFont val="Calibri"/>
        <family val="2"/>
        <scheme val="minor"/>
      </rPr>
      <t>(NFIRS 600-672)</t>
    </r>
  </si>
  <si>
    <r>
      <t xml:space="preserve">Service Calls
</t>
    </r>
    <r>
      <rPr>
        <b/>
        <sz val="9"/>
        <color theme="1"/>
        <rFont val="Calibri"/>
        <family val="2"/>
        <scheme val="minor"/>
      </rPr>
      <t>(NFIRS 500-561)</t>
    </r>
  </si>
  <si>
    <r>
      <t xml:space="preserve">False Calls
</t>
    </r>
    <r>
      <rPr>
        <b/>
        <sz val="9"/>
        <color theme="1"/>
        <rFont val="Calibri"/>
        <family val="2"/>
        <scheme val="minor"/>
      </rPr>
      <t>(NFIRS 700-751)</t>
    </r>
  </si>
  <si>
    <r>
      <t xml:space="preserve">Other Incidents
</t>
    </r>
    <r>
      <rPr>
        <b/>
        <sz val="9"/>
        <color theme="1"/>
        <rFont val="Calibri"/>
        <family val="2"/>
        <scheme val="minor"/>
      </rPr>
      <t>(NFIRS 200-251,
800+ &amp; Others)</t>
    </r>
  </si>
  <si>
    <t>Auto-Aid &amp;
Mutual Aid
Given</t>
  </si>
  <si>
    <t>Total</t>
  </si>
  <si>
    <t>Fire Loss</t>
  </si>
  <si>
    <t>Deerfield-Bannockburn</t>
  </si>
  <si>
    <t>Des Plaines</t>
  </si>
  <si>
    <t>Evanston</t>
  </si>
  <si>
    <t>Glencoe</t>
  </si>
  <si>
    <t>Glenview</t>
  </si>
  <si>
    <t>Highland Park</t>
  </si>
  <si>
    <t>Lincolnwood</t>
  </si>
  <si>
    <t>Morton Grove</t>
  </si>
  <si>
    <t>Niles</t>
  </si>
  <si>
    <t>North Maine</t>
  </si>
  <si>
    <t>Northbrook</t>
  </si>
  <si>
    <t>Northfield</t>
  </si>
  <si>
    <t>Park Ridge</t>
  </si>
  <si>
    <t>Prospect Heights</t>
  </si>
  <si>
    <t>Skokie</t>
  </si>
  <si>
    <t>Wilmette</t>
  </si>
  <si>
    <t>Winnetka-Kenilworth</t>
  </si>
  <si>
    <r>
      <t xml:space="preserve">Division 3 </t>
    </r>
    <r>
      <rPr>
        <b/>
        <i/>
        <sz val="11"/>
        <color theme="1"/>
        <rFont val="Calibri"/>
        <family val="2"/>
        <scheme val="minor"/>
      </rPr>
      <t>Totals</t>
    </r>
  </si>
  <si>
    <t>Fire</t>
  </si>
  <si>
    <t>EMS</t>
  </si>
  <si>
    <t>TRT</t>
  </si>
  <si>
    <t>Haz Mat</t>
  </si>
  <si>
    <t>Dive</t>
  </si>
  <si>
    <t>Investigator</t>
  </si>
  <si>
    <t>Interdivisional</t>
  </si>
  <si>
    <t>Other</t>
  </si>
  <si>
    <t>Statewide</t>
  </si>
  <si>
    <t>Division 3 Averages</t>
  </si>
  <si>
    <t>Total Calls</t>
  </si>
  <si>
    <t>2022 Division 3 Box Alarms</t>
  </si>
  <si>
    <t>2023 Division 3 Box Alarms</t>
  </si>
  <si>
    <t>2023 Total Calls</t>
  </si>
  <si>
    <t>2024 Division 3 Box Alarms</t>
  </si>
  <si>
    <t>RED Center Box Alarm Dispatches</t>
  </si>
  <si>
    <t>2024 MABAS DIVISION 3 STATISTICS</t>
  </si>
  <si>
    <r>
      <t xml:space="preserve">% </t>
    </r>
    <r>
      <rPr>
        <b/>
        <sz val="11"/>
        <color rgb="FF00B050"/>
        <rFont val="Calibri"/>
        <family val="2"/>
        <scheme val="minor"/>
      </rPr>
      <t>Increase</t>
    </r>
    <r>
      <rPr>
        <b/>
        <sz val="11"/>
        <color theme="1"/>
        <rFont val="Calibri"/>
        <family val="2"/>
        <scheme val="minor"/>
      </rPr>
      <t xml:space="preserve">/ </t>
    </r>
    <r>
      <rPr>
        <b/>
        <sz val="11"/>
        <color rgb="FFFF0000"/>
        <rFont val="Calibri"/>
        <family val="2"/>
        <scheme val="minor"/>
      </rPr>
      <t xml:space="preserve">(Decrease) </t>
    </r>
    <r>
      <rPr>
        <b/>
        <sz val="11"/>
        <color theme="1"/>
        <rFont val="Calibri"/>
        <family val="2"/>
        <scheme val="minor"/>
      </rPr>
      <t>From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</si>
</sst>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ck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theme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0" fontId="1" fillId="0" borderId="2" xfId="0" applyFont="1" applyBorder="1" applyAlignment="1">
      <alignment horizontal="center" vertical="top" wrapText="1"/>
    </xf>
    <xf numFmtId="6" fontId="1" fillId="0" borderId="3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3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/>
    <xf numFmtId="0" fontId="1" fillId="0" borderId="12" xfId="0" applyFont="1" applyBorder="1" applyAlignment="1">
      <alignment horizontal="center" vertical="center"/>
    </xf>
    <xf numFmtId="0" fontId="0" fillId="4" borderId="0" xfId="0" applyFill="1"/>
    <xf numFmtId="3" fontId="0" fillId="4" borderId="0" xfId="0" applyNumberFormat="1" applyFill="1"/>
    <xf numFmtId="0" fontId="4" fillId="5" borderId="13" xfId="0" applyFont="1" applyFill="1" applyBorder="1"/>
    <xf numFmtId="3" fontId="1" fillId="3" borderId="19" xfId="0" applyNumberFormat="1" applyFont="1" applyFill="1" applyBorder="1"/>
    <xf numFmtId="3" fontId="1" fillId="3" borderId="16" xfId="0" applyNumberFormat="1" applyFont="1" applyFill="1" applyBorder="1"/>
    <xf numFmtId="3" fontId="4" fillId="5" borderId="20" xfId="0" applyNumberFormat="1" applyFont="1" applyFill="1" applyBorder="1"/>
    <xf numFmtId="3" fontId="4" fillId="5" borderId="21" xfId="0" applyNumberFormat="1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/>
    <xf numFmtId="3" fontId="0" fillId="0" borderId="28" xfId="0" applyNumberFormat="1" applyBorder="1"/>
    <xf numFmtId="3" fontId="0" fillId="0" borderId="29" xfId="0" applyNumberFormat="1" applyBorder="1"/>
    <xf numFmtId="3" fontId="4" fillId="5" borderId="30" xfId="0" applyNumberFormat="1" applyFont="1" applyFill="1" applyBorder="1"/>
    <xf numFmtId="3" fontId="1" fillId="3" borderId="24" xfId="0" applyNumberFormat="1" applyFont="1" applyFill="1" applyBorder="1"/>
    <xf numFmtId="3" fontId="4" fillId="5" borderId="25" xfId="0" applyNumberFormat="1" applyFont="1" applyFill="1" applyBorder="1"/>
    <xf numFmtId="3" fontId="1" fillId="3" borderId="29" xfId="0" applyNumberFormat="1" applyFont="1" applyFill="1" applyBorder="1"/>
    <xf numFmtId="6" fontId="0" fillId="0" borderId="31" xfId="0" applyNumberFormat="1" applyBorder="1"/>
    <xf numFmtId="6" fontId="0" fillId="0" borderId="32" xfId="0" applyNumberFormat="1" applyBorder="1"/>
    <xf numFmtId="6" fontId="0" fillId="0" borderId="33" xfId="0" applyNumberFormat="1" applyBorder="1"/>
    <xf numFmtId="6" fontId="1" fillId="3" borderId="33" xfId="0" applyNumberFormat="1" applyFont="1" applyFill="1" applyBorder="1"/>
    <xf numFmtId="6" fontId="4" fillId="5" borderId="34" xfId="0" applyNumberFormat="1" applyFont="1" applyFill="1" applyBorder="1"/>
    <xf numFmtId="0" fontId="1" fillId="3" borderId="30" xfId="0" applyFont="1" applyFill="1" applyBorder="1"/>
    <xf numFmtId="0" fontId="0" fillId="0" borderId="35" xfId="0" applyBorder="1"/>
    <xf numFmtId="3" fontId="0" fillId="0" borderId="35" xfId="0" applyNumberFormat="1" applyBorder="1"/>
    <xf numFmtId="6" fontId="0" fillId="0" borderId="39" xfId="0" applyNumberFormat="1" applyBorder="1"/>
    <xf numFmtId="0" fontId="5" fillId="0" borderId="42" xfId="0" applyFont="1" applyBorder="1" applyAlignment="1">
      <alignment horizontal="center"/>
    </xf>
    <xf numFmtId="0" fontId="0" fillId="0" borderId="41" xfId="0" applyBorder="1" applyAlignment="1">
      <alignment horizontal="center" wrapText="1"/>
    </xf>
    <xf numFmtId="3" fontId="5" fillId="0" borderId="41" xfId="0" applyNumberFormat="1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3" fontId="0" fillId="0" borderId="26" xfId="0" applyNumberFormat="1" applyBorder="1"/>
    <xf numFmtId="0" fontId="0" fillId="0" borderId="26" xfId="0" applyBorder="1"/>
    <xf numFmtId="0" fontId="0" fillId="0" borderId="40" xfId="0" applyBorder="1"/>
    <xf numFmtId="3" fontId="0" fillId="0" borderId="40" xfId="0" applyNumberFormat="1" applyBorder="1"/>
    <xf numFmtId="0" fontId="1" fillId="0" borderId="0" xfId="0" applyFont="1" applyAlignment="1">
      <alignment horizontal="center" wrapText="1"/>
    </xf>
    <xf numFmtId="3" fontId="0" fillId="0" borderId="43" xfId="0" applyNumberFormat="1" applyBorder="1" applyProtection="1">
      <protection locked="0"/>
    </xf>
    <xf numFmtId="3" fontId="0" fillId="0" borderId="14" xfId="0" applyNumberFormat="1" applyBorder="1"/>
    <xf numFmtId="3" fontId="0" fillId="0" borderId="22" xfId="0" applyNumberFormat="1" applyBorder="1"/>
    <xf numFmtId="3" fontId="0" fillId="0" borderId="17" xfId="0" applyNumberFormat="1" applyBorder="1"/>
    <xf numFmtId="3" fontId="0" fillId="0" borderId="15" xfId="0" applyNumberFormat="1" applyBorder="1"/>
    <xf numFmtId="3" fontId="0" fillId="0" borderId="23" xfId="0" applyNumberFormat="1" applyBorder="1"/>
    <xf numFmtId="3" fontId="0" fillId="0" borderId="18" xfId="0" applyNumberFormat="1" applyBorder="1"/>
    <xf numFmtId="3" fontId="0" fillId="0" borderId="16" xfId="0" applyNumberFormat="1" applyBorder="1"/>
    <xf numFmtId="3" fontId="0" fillId="0" borderId="24" xfId="0" applyNumberFormat="1" applyBorder="1"/>
    <xf numFmtId="3" fontId="0" fillId="0" borderId="19" xfId="0" applyNumberFormat="1" applyBorder="1"/>
    <xf numFmtId="3" fontId="0" fillId="0" borderId="36" xfId="0" applyNumberFormat="1" applyBorder="1"/>
    <xf numFmtId="3" fontId="0" fillId="0" borderId="37" xfId="0" applyNumberFormat="1" applyBorder="1"/>
    <xf numFmtId="3" fontId="0" fillId="0" borderId="38" xfId="0" applyNumberFormat="1" applyBorder="1"/>
    <xf numFmtId="3" fontId="0" fillId="0" borderId="44" xfId="0" applyNumberFormat="1" applyBorder="1" applyProtection="1">
      <protection locked="0"/>
    </xf>
    <xf numFmtId="3" fontId="0" fillId="0" borderId="13" xfId="0" applyNumberFormat="1" applyBorder="1" applyProtection="1">
      <protection locked="0"/>
    </xf>
    <xf numFmtId="0" fontId="0" fillId="0" borderId="41" xfId="0" applyBorder="1"/>
    <xf numFmtId="3" fontId="0" fillId="0" borderId="41" xfId="0" applyNumberFormat="1" applyBorder="1"/>
    <xf numFmtId="0" fontId="0" fillId="0" borderId="42" xfId="0" applyBorder="1"/>
    <xf numFmtId="3" fontId="0" fillId="0" borderId="42" xfId="0" applyNumberFormat="1" applyBorder="1"/>
    <xf numFmtId="0" fontId="0" fillId="0" borderId="44" xfId="0" applyBorder="1" applyAlignment="1">
      <alignment horizontal="center" wrapText="1"/>
    </xf>
    <xf numFmtId="0" fontId="0" fillId="0" borderId="44" xfId="0" applyBorder="1" applyAlignment="1">
      <alignment horizontal="center"/>
    </xf>
    <xf numFmtId="0" fontId="0" fillId="0" borderId="41" xfId="0" applyBorder="1" applyAlignment="1">
      <alignment horizontal="center"/>
    </xf>
    <xf numFmtId="3" fontId="0" fillId="0" borderId="46" xfId="0" applyNumberFormat="1" applyBorder="1"/>
    <xf numFmtId="10" fontId="0" fillId="0" borderId="47" xfId="0" applyNumberFormat="1" applyBorder="1"/>
    <xf numFmtId="10" fontId="0" fillId="7" borderId="44" xfId="0" applyNumberFormat="1" applyFill="1" applyBorder="1"/>
    <xf numFmtId="10" fontId="0" fillId="6" borderId="44" xfId="0" applyNumberFormat="1" applyFill="1" applyBorder="1"/>
    <xf numFmtId="10" fontId="0" fillId="7" borderId="47" xfId="0" applyNumberFormat="1" applyFill="1" applyBorder="1"/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31"/>
  <sheetViews>
    <sheetView tabSelected="1" topLeftCell="C1" workbookViewId="0">
      <selection activeCell="N27" sqref="N27"/>
    </sheetView>
  </sheetViews>
  <sheetFormatPr defaultRowHeight="14.4" x14ac:dyDescent="0.3"/>
  <cols>
    <col min="1" max="1" width="3.88671875" customWidth="1"/>
    <col min="2" max="2" width="29.44140625" customWidth="1"/>
    <col min="3" max="3" width="12" style="3" customWidth="1"/>
    <col min="4" max="4" width="15.6640625" customWidth="1"/>
    <col min="6" max="6" width="14.5546875" customWidth="1"/>
    <col min="7" max="7" width="15.6640625" customWidth="1"/>
    <col min="8" max="8" width="12.5546875" customWidth="1"/>
    <col min="9" max="9" width="13.33203125" customWidth="1"/>
    <col min="10" max="13" width="13.44140625" bestFit="1" customWidth="1"/>
    <col min="14" max="14" width="14.88671875" customWidth="1"/>
    <col min="15" max="15" width="12.5546875" customWidth="1"/>
    <col min="16" max="16" width="9.88671875" customWidth="1"/>
    <col min="17" max="17" width="11.6640625" customWidth="1"/>
    <col min="19" max="19" width="10.6640625" customWidth="1"/>
  </cols>
  <sheetData>
    <row r="1" spans="2:19" ht="31.8" thickBot="1" x14ac:dyDescent="0.65">
      <c r="B1" s="86" t="s">
        <v>52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</row>
    <row r="2" spans="2:19" s="1" customFormat="1" ht="29.25" customHeight="1" thickBot="1" x14ac:dyDescent="0.35">
      <c r="B2" s="83"/>
      <c r="C2" s="84"/>
      <c r="D2" s="78" t="s">
        <v>9</v>
      </c>
      <c r="E2" s="79"/>
      <c r="F2" s="13" t="s">
        <v>2</v>
      </c>
      <c r="G2" s="80" t="s">
        <v>2</v>
      </c>
      <c r="H2" s="81"/>
      <c r="I2" s="82"/>
      <c r="J2" s="13" t="s">
        <v>2</v>
      </c>
      <c r="K2" s="13" t="s">
        <v>2</v>
      </c>
      <c r="L2" s="13" t="s">
        <v>2</v>
      </c>
      <c r="M2" s="13" t="s">
        <v>2</v>
      </c>
      <c r="N2" s="13" t="s">
        <v>2</v>
      </c>
      <c r="O2" s="14"/>
      <c r="P2" s="14"/>
      <c r="Q2" s="14"/>
    </row>
    <row r="3" spans="2:19" s="2" customFormat="1" ht="50.25" customHeight="1" thickBot="1" x14ac:dyDescent="0.35">
      <c r="B3" s="15" t="s">
        <v>0</v>
      </c>
      <c r="C3" s="7" t="s">
        <v>1</v>
      </c>
      <c r="D3" s="4" t="s">
        <v>3</v>
      </c>
      <c r="E3" s="5" t="s">
        <v>4</v>
      </c>
      <c r="F3" s="8" t="s">
        <v>5</v>
      </c>
      <c r="G3" s="9" t="s">
        <v>6</v>
      </c>
      <c r="H3" s="6" t="s">
        <v>7</v>
      </c>
      <c r="I3" s="10" t="s">
        <v>8</v>
      </c>
      <c r="J3" s="8" t="s">
        <v>10</v>
      </c>
      <c r="K3" s="11" t="s">
        <v>12</v>
      </c>
      <c r="L3" s="11" t="s">
        <v>11</v>
      </c>
      <c r="M3" s="11" t="s">
        <v>13</v>
      </c>
      <c r="N3" s="11" t="s">
        <v>14</v>
      </c>
      <c r="O3" s="8" t="s">
        <v>15</v>
      </c>
      <c r="P3" s="12" t="s">
        <v>46</v>
      </c>
      <c r="Q3" s="12" t="s">
        <v>17</v>
      </c>
      <c r="R3" s="50" t="s">
        <v>49</v>
      </c>
      <c r="S3" s="50" t="s">
        <v>53</v>
      </c>
    </row>
    <row r="4" spans="2:19" ht="15.6" thickTop="1" thickBot="1" x14ac:dyDescent="0.35">
      <c r="B4" s="23" t="s">
        <v>18</v>
      </c>
      <c r="C4" s="26">
        <v>20000</v>
      </c>
      <c r="D4" s="52">
        <v>3</v>
      </c>
      <c r="E4" s="53">
        <v>2</v>
      </c>
      <c r="F4" s="26">
        <v>35</v>
      </c>
      <c r="G4" s="52">
        <v>1627</v>
      </c>
      <c r="H4" s="54">
        <v>1607</v>
      </c>
      <c r="I4" s="53">
        <v>0</v>
      </c>
      <c r="J4" s="26">
        <v>126</v>
      </c>
      <c r="K4" s="26">
        <v>488</v>
      </c>
      <c r="L4" s="26">
        <v>88</v>
      </c>
      <c r="M4" s="26">
        <v>580</v>
      </c>
      <c r="N4" s="26">
        <v>5</v>
      </c>
      <c r="O4" s="26">
        <v>617</v>
      </c>
      <c r="P4" s="26">
        <f>D4+F4+G4+J4+K4+L4+M4+N4+O4</f>
        <v>3569</v>
      </c>
      <c r="Q4" s="33">
        <v>119000</v>
      </c>
      <c r="R4" s="64">
        <v>3302</v>
      </c>
      <c r="S4" s="75">
        <f t="shared" ref="S4:S12" si="0">(P4-R4)/R4</f>
        <v>8.0860084797092668E-2</v>
      </c>
    </row>
    <row r="5" spans="2:19" ht="15.6" thickTop="1" thickBot="1" x14ac:dyDescent="0.35">
      <c r="B5" s="24" t="s">
        <v>19</v>
      </c>
      <c r="C5" s="27">
        <v>58832</v>
      </c>
      <c r="D5" s="55">
        <v>33</v>
      </c>
      <c r="E5" s="56">
        <v>10</v>
      </c>
      <c r="F5" s="27">
        <v>105</v>
      </c>
      <c r="G5" s="55">
        <v>8144</v>
      </c>
      <c r="H5" s="57">
        <v>7793</v>
      </c>
      <c r="I5" s="56">
        <v>17</v>
      </c>
      <c r="J5" s="27">
        <v>279</v>
      </c>
      <c r="K5" s="27">
        <v>530</v>
      </c>
      <c r="L5" s="27">
        <v>593</v>
      </c>
      <c r="M5" s="27">
        <v>1034</v>
      </c>
      <c r="N5" s="27">
        <v>13</v>
      </c>
      <c r="O5" s="27">
        <v>483</v>
      </c>
      <c r="P5" s="26">
        <f t="shared" ref="P5:P20" si="1">D5+F5+G5+J5+K5+L5+M5+N5+O5</f>
        <v>11214</v>
      </c>
      <c r="Q5" s="34">
        <v>1136668</v>
      </c>
      <c r="R5" s="51">
        <v>10606</v>
      </c>
      <c r="S5" s="75">
        <f t="shared" si="0"/>
        <v>5.7326041863096359E-2</v>
      </c>
    </row>
    <row r="6" spans="2:19" ht="15.6" thickTop="1" thickBot="1" x14ac:dyDescent="0.35">
      <c r="B6" s="24" t="s">
        <v>20</v>
      </c>
      <c r="C6" s="27">
        <v>75000</v>
      </c>
      <c r="D6" s="55">
        <v>16</v>
      </c>
      <c r="E6" s="56">
        <v>16</v>
      </c>
      <c r="F6" s="27">
        <v>75</v>
      </c>
      <c r="G6" s="55">
        <v>8261</v>
      </c>
      <c r="H6" s="57">
        <v>8009</v>
      </c>
      <c r="I6" s="56">
        <v>4</v>
      </c>
      <c r="J6" s="27">
        <v>301</v>
      </c>
      <c r="K6" s="27">
        <v>3205</v>
      </c>
      <c r="L6" s="27">
        <v>271</v>
      </c>
      <c r="M6" s="27">
        <v>1555</v>
      </c>
      <c r="N6" s="27">
        <v>10</v>
      </c>
      <c r="O6" s="27">
        <v>69</v>
      </c>
      <c r="P6" s="26">
        <v>11970</v>
      </c>
      <c r="Q6" s="34">
        <v>2690000</v>
      </c>
      <c r="R6" s="51">
        <v>11654</v>
      </c>
      <c r="S6" s="75">
        <f t="shared" si="0"/>
        <v>2.7115153595332075E-2</v>
      </c>
    </row>
    <row r="7" spans="2:19" ht="15.6" thickTop="1" thickBot="1" x14ac:dyDescent="0.35">
      <c r="B7" s="24" t="s">
        <v>21</v>
      </c>
      <c r="C7" s="27">
        <v>8849</v>
      </c>
      <c r="D7" s="55">
        <v>0</v>
      </c>
      <c r="E7" s="56">
        <v>0</v>
      </c>
      <c r="F7" s="27">
        <v>6</v>
      </c>
      <c r="G7" s="55">
        <v>468</v>
      </c>
      <c r="H7" s="57">
        <v>465</v>
      </c>
      <c r="I7" s="56">
        <v>0</v>
      </c>
      <c r="J7" s="27">
        <v>84</v>
      </c>
      <c r="K7" s="27">
        <v>122</v>
      </c>
      <c r="L7" s="27">
        <v>110</v>
      </c>
      <c r="M7" s="27">
        <v>277</v>
      </c>
      <c r="N7" s="27">
        <v>0</v>
      </c>
      <c r="O7" s="27">
        <v>452</v>
      </c>
      <c r="P7" s="26">
        <f t="shared" si="1"/>
        <v>1519</v>
      </c>
      <c r="Q7" s="34">
        <v>1000</v>
      </c>
      <c r="R7" s="51">
        <v>1329</v>
      </c>
      <c r="S7" s="75">
        <f t="shared" si="0"/>
        <v>0.14296463506395787</v>
      </c>
    </row>
    <row r="8" spans="2:19" ht="15.6" thickTop="1" thickBot="1" x14ac:dyDescent="0.35">
      <c r="B8" s="24" t="s">
        <v>22</v>
      </c>
      <c r="C8" s="27">
        <v>60000</v>
      </c>
      <c r="D8" s="55">
        <v>14</v>
      </c>
      <c r="E8" s="56">
        <v>5</v>
      </c>
      <c r="F8" s="27">
        <v>95</v>
      </c>
      <c r="G8" s="55">
        <v>6815</v>
      </c>
      <c r="H8" s="57">
        <v>6815</v>
      </c>
      <c r="I8" s="56">
        <v>8</v>
      </c>
      <c r="J8" s="27">
        <v>230</v>
      </c>
      <c r="K8" s="27">
        <v>712</v>
      </c>
      <c r="L8" s="27">
        <v>336</v>
      </c>
      <c r="M8" s="27">
        <v>1593</v>
      </c>
      <c r="N8" s="27">
        <v>20</v>
      </c>
      <c r="O8" s="27">
        <v>306</v>
      </c>
      <c r="P8" s="26">
        <v>10046</v>
      </c>
      <c r="Q8" s="34">
        <v>3721310</v>
      </c>
      <c r="R8" s="51">
        <v>9997</v>
      </c>
      <c r="S8" s="75">
        <f t="shared" si="0"/>
        <v>4.9014704411323396E-3</v>
      </c>
    </row>
    <row r="9" spans="2:19" ht="15.6" thickTop="1" thickBot="1" x14ac:dyDescent="0.35">
      <c r="B9" s="25" t="s">
        <v>23</v>
      </c>
      <c r="C9" s="28">
        <v>35000</v>
      </c>
      <c r="D9" s="58">
        <v>10</v>
      </c>
      <c r="E9" s="59">
        <v>10</v>
      </c>
      <c r="F9" s="28">
        <v>34</v>
      </c>
      <c r="G9" s="58">
        <v>3270</v>
      </c>
      <c r="H9" s="60">
        <v>3210</v>
      </c>
      <c r="I9" s="59">
        <v>1</v>
      </c>
      <c r="J9" s="28">
        <v>262</v>
      </c>
      <c r="K9" s="28">
        <v>691</v>
      </c>
      <c r="L9" s="28">
        <v>395</v>
      </c>
      <c r="M9" s="28">
        <v>1349</v>
      </c>
      <c r="N9" s="28">
        <v>15</v>
      </c>
      <c r="O9" s="28">
        <v>396</v>
      </c>
      <c r="P9" s="26">
        <f t="shared" si="1"/>
        <v>6422</v>
      </c>
      <c r="Q9" s="35">
        <v>4000000</v>
      </c>
      <c r="R9" s="51">
        <v>5935</v>
      </c>
      <c r="S9" s="75">
        <f t="shared" si="0"/>
        <v>8.2055602358887952E-2</v>
      </c>
    </row>
    <row r="10" spans="2:19" ht="15.6" thickTop="1" thickBot="1" x14ac:dyDescent="0.35">
      <c r="B10" s="24" t="s">
        <v>24</v>
      </c>
      <c r="C10" s="27">
        <v>13000</v>
      </c>
      <c r="D10" s="55">
        <v>3</v>
      </c>
      <c r="E10" s="56">
        <v>3</v>
      </c>
      <c r="F10" s="27">
        <v>29</v>
      </c>
      <c r="G10" s="55">
        <v>2024</v>
      </c>
      <c r="H10" s="57">
        <v>2011</v>
      </c>
      <c r="I10" s="56">
        <v>4</v>
      </c>
      <c r="J10" s="27">
        <v>44</v>
      </c>
      <c r="K10" s="27">
        <v>555</v>
      </c>
      <c r="L10" s="27">
        <v>140</v>
      </c>
      <c r="M10" s="27">
        <v>455</v>
      </c>
      <c r="N10" s="27">
        <v>34</v>
      </c>
      <c r="O10" s="27">
        <v>58</v>
      </c>
      <c r="P10" s="26">
        <f t="shared" si="1"/>
        <v>3342</v>
      </c>
      <c r="Q10" s="34">
        <v>166158</v>
      </c>
      <c r="R10" s="51">
        <v>3231</v>
      </c>
      <c r="S10" s="75">
        <f t="shared" si="0"/>
        <v>3.4354688950789226E-2</v>
      </c>
    </row>
    <row r="11" spans="2:19" ht="15.6" thickTop="1" thickBot="1" x14ac:dyDescent="0.35">
      <c r="B11" s="24" t="s">
        <v>25</v>
      </c>
      <c r="C11" s="27">
        <v>24467</v>
      </c>
      <c r="D11" s="55">
        <v>7</v>
      </c>
      <c r="E11" s="56">
        <v>4</v>
      </c>
      <c r="F11" s="27">
        <v>34</v>
      </c>
      <c r="G11" s="55">
        <v>2439</v>
      </c>
      <c r="H11" s="57">
        <v>2416</v>
      </c>
      <c r="I11" s="56">
        <v>0</v>
      </c>
      <c r="J11" s="27">
        <v>67</v>
      </c>
      <c r="K11" s="27">
        <v>224</v>
      </c>
      <c r="L11" s="27">
        <v>104</v>
      </c>
      <c r="M11" s="27">
        <v>295</v>
      </c>
      <c r="N11" s="27">
        <v>15</v>
      </c>
      <c r="O11" s="27">
        <v>1190</v>
      </c>
      <c r="P11" s="26">
        <f t="shared" si="1"/>
        <v>4375</v>
      </c>
      <c r="Q11" s="34">
        <v>300000</v>
      </c>
      <c r="R11" s="51">
        <v>4295</v>
      </c>
      <c r="S11" s="75">
        <f t="shared" si="0"/>
        <v>1.8626309662398137E-2</v>
      </c>
    </row>
    <row r="12" spans="2:19" ht="15.6" thickTop="1" thickBot="1" x14ac:dyDescent="0.35">
      <c r="B12" s="24" t="s">
        <v>26</v>
      </c>
      <c r="C12" s="27">
        <v>30262</v>
      </c>
      <c r="D12" s="55">
        <v>8</v>
      </c>
      <c r="E12" s="56">
        <v>8</v>
      </c>
      <c r="F12" s="27">
        <v>44</v>
      </c>
      <c r="G12" s="55">
        <v>5015</v>
      </c>
      <c r="H12" s="57">
        <v>4971</v>
      </c>
      <c r="I12" s="56">
        <v>2</v>
      </c>
      <c r="J12" s="27">
        <v>117</v>
      </c>
      <c r="K12" s="27">
        <v>507</v>
      </c>
      <c r="L12" s="27">
        <v>367</v>
      </c>
      <c r="M12" s="27">
        <v>632</v>
      </c>
      <c r="N12" s="27">
        <v>11</v>
      </c>
      <c r="O12" s="27">
        <v>1208</v>
      </c>
      <c r="P12" s="26">
        <v>7917</v>
      </c>
      <c r="Q12" s="34">
        <v>479237</v>
      </c>
      <c r="R12" s="51">
        <v>8170</v>
      </c>
      <c r="S12" s="76">
        <f t="shared" si="0"/>
        <v>-3.0966952264381883E-2</v>
      </c>
    </row>
    <row r="13" spans="2:19" ht="15.6" thickTop="1" thickBot="1" x14ac:dyDescent="0.35">
      <c r="B13" s="24" t="s">
        <v>27</v>
      </c>
      <c r="C13" s="27">
        <v>30000</v>
      </c>
      <c r="D13" s="55">
        <v>29</v>
      </c>
      <c r="E13" s="56">
        <v>0</v>
      </c>
      <c r="F13" s="27">
        <v>24</v>
      </c>
      <c r="G13" s="55">
        <v>2309</v>
      </c>
      <c r="H13" s="57">
        <v>2278</v>
      </c>
      <c r="I13" s="56">
        <v>2</v>
      </c>
      <c r="J13" s="27">
        <v>68</v>
      </c>
      <c r="K13" s="27">
        <v>246</v>
      </c>
      <c r="L13" s="27">
        <v>235</v>
      </c>
      <c r="M13" s="27">
        <v>491</v>
      </c>
      <c r="N13" s="27">
        <v>6</v>
      </c>
      <c r="O13" s="27">
        <v>421</v>
      </c>
      <c r="P13" s="26">
        <v>3413</v>
      </c>
      <c r="Q13" s="34">
        <v>5040</v>
      </c>
      <c r="R13" s="51">
        <v>3486</v>
      </c>
      <c r="S13" s="76">
        <f t="shared" ref="S13:S22" si="2">(P13-R13)/R13</f>
        <v>-2.0940906483075158E-2</v>
      </c>
    </row>
    <row r="14" spans="2:19" ht="15.6" thickTop="1" thickBot="1" x14ac:dyDescent="0.35">
      <c r="B14" s="24" t="s">
        <v>28</v>
      </c>
      <c r="C14" s="27">
        <v>43000</v>
      </c>
      <c r="D14" s="55">
        <v>10</v>
      </c>
      <c r="E14" s="56">
        <v>3</v>
      </c>
      <c r="F14" s="27">
        <v>76</v>
      </c>
      <c r="G14" s="55">
        <v>4730</v>
      </c>
      <c r="H14" s="57">
        <v>4686</v>
      </c>
      <c r="I14" s="56">
        <v>2</v>
      </c>
      <c r="J14" s="27">
        <v>130</v>
      </c>
      <c r="K14" s="27">
        <v>1177</v>
      </c>
      <c r="L14" s="27">
        <v>144</v>
      </c>
      <c r="M14" s="27">
        <v>1143</v>
      </c>
      <c r="N14" s="27">
        <v>2</v>
      </c>
      <c r="O14" s="27">
        <v>394</v>
      </c>
      <c r="P14" s="26">
        <f t="shared" si="1"/>
        <v>7806</v>
      </c>
      <c r="Q14" s="34">
        <v>852964</v>
      </c>
      <c r="R14" s="51">
        <v>7794</v>
      </c>
      <c r="S14" s="75">
        <f t="shared" si="2"/>
        <v>1.539645881447267E-3</v>
      </c>
    </row>
    <row r="15" spans="2:19" ht="15.6" thickTop="1" thickBot="1" x14ac:dyDescent="0.35">
      <c r="B15" s="24" t="s">
        <v>29</v>
      </c>
      <c r="C15" s="27">
        <v>5751</v>
      </c>
      <c r="D15" s="55">
        <v>2</v>
      </c>
      <c r="E15" s="56">
        <v>2</v>
      </c>
      <c r="F15" s="27">
        <v>7</v>
      </c>
      <c r="G15" s="55">
        <v>666</v>
      </c>
      <c r="H15" s="57">
        <v>608</v>
      </c>
      <c r="I15" s="56">
        <v>0</v>
      </c>
      <c r="J15" s="27">
        <v>39</v>
      </c>
      <c r="K15" s="27">
        <v>74</v>
      </c>
      <c r="L15" s="27">
        <v>521</v>
      </c>
      <c r="M15" s="27">
        <v>156</v>
      </c>
      <c r="N15" s="27">
        <v>1</v>
      </c>
      <c r="O15" s="27">
        <v>30</v>
      </c>
      <c r="P15" s="26">
        <v>1510</v>
      </c>
      <c r="Q15" s="34">
        <v>15000</v>
      </c>
      <c r="R15" s="51">
        <v>1367</v>
      </c>
      <c r="S15" s="75">
        <f t="shared" si="2"/>
        <v>0.10460863204096561</v>
      </c>
    </row>
    <row r="16" spans="2:19" ht="15.6" thickTop="1" thickBot="1" x14ac:dyDescent="0.35">
      <c r="B16" s="24" t="s">
        <v>30</v>
      </c>
      <c r="C16" s="27">
        <v>39600</v>
      </c>
      <c r="D16" s="55">
        <v>13</v>
      </c>
      <c r="E16" s="56">
        <v>9</v>
      </c>
      <c r="F16" s="27">
        <v>36</v>
      </c>
      <c r="G16" s="55">
        <v>3737</v>
      </c>
      <c r="H16" s="57">
        <v>3709</v>
      </c>
      <c r="I16" s="56">
        <v>5</v>
      </c>
      <c r="J16" s="27">
        <v>140</v>
      </c>
      <c r="K16" s="27">
        <v>308</v>
      </c>
      <c r="L16" s="27">
        <v>83</v>
      </c>
      <c r="M16" s="27">
        <v>721</v>
      </c>
      <c r="N16" s="27">
        <v>15</v>
      </c>
      <c r="O16" s="27">
        <v>1064</v>
      </c>
      <c r="P16" s="26">
        <f t="shared" si="1"/>
        <v>6117</v>
      </c>
      <c r="Q16" s="34">
        <v>2172075</v>
      </c>
      <c r="R16" s="51">
        <v>5752</v>
      </c>
      <c r="S16" s="75">
        <f t="shared" si="2"/>
        <v>6.3456189151599438E-2</v>
      </c>
    </row>
    <row r="17" spans="2:19" ht="15.6" thickTop="1" thickBot="1" x14ac:dyDescent="0.35">
      <c r="B17" s="24" t="s">
        <v>31</v>
      </c>
      <c r="C17" s="27">
        <v>15334</v>
      </c>
      <c r="D17" s="55">
        <v>3</v>
      </c>
      <c r="E17" s="56">
        <v>2</v>
      </c>
      <c r="F17" s="27">
        <v>13</v>
      </c>
      <c r="G17" s="55">
        <v>1334</v>
      </c>
      <c r="H17" s="57">
        <v>1323</v>
      </c>
      <c r="I17" s="56">
        <v>2</v>
      </c>
      <c r="J17" s="27">
        <v>50</v>
      </c>
      <c r="K17" s="27">
        <v>177</v>
      </c>
      <c r="L17" s="27">
        <v>73</v>
      </c>
      <c r="M17" s="27">
        <v>308</v>
      </c>
      <c r="N17" s="27">
        <v>0</v>
      </c>
      <c r="O17" s="27">
        <v>645</v>
      </c>
      <c r="P17" s="26">
        <f t="shared" si="1"/>
        <v>2603</v>
      </c>
      <c r="Q17" s="34">
        <v>280000</v>
      </c>
      <c r="R17" s="51">
        <v>2718</v>
      </c>
      <c r="S17" s="76">
        <f t="shared" si="2"/>
        <v>-4.2310522442972773E-2</v>
      </c>
    </row>
    <row r="18" spans="2:19" ht="15.6" thickTop="1" thickBot="1" x14ac:dyDescent="0.35">
      <c r="B18" s="25" t="s">
        <v>32</v>
      </c>
      <c r="C18" s="28">
        <v>64937</v>
      </c>
      <c r="D18" s="58">
        <v>15</v>
      </c>
      <c r="E18" s="59">
        <v>12</v>
      </c>
      <c r="F18" s="28">
        <v>85</v>
      </c>
      <c r="G18" s="58">
        <v>7367</v>
      </c>
      <c r="H18" s="60">
        <v>7284</v>
      </c>
      <c r="I18" s="59">
        <v>5</v>
      </c>
      <c r="J18" s="28">
        <v>222</v>
      </c>
      <c r="K18" s="28">
        <v>1403</v>
      </c>
      <c r="L18" s="28">
        <v>606</v>
      </c>
      <c r="M18" s="28">
        <v>1241</v>
      </c>
      <c r="N18" s="28">
        <v>71</v>
      </c>
      <c r="O18" s="28">
        <v>326</v>
      </c>
      <c r="P18" s="26">
        <f t="shared" si="1"/>
        <v>11336</v>
      </c>
      <c r="Q18" s="35">
        <v>3435592</v>
      </c>
      <c r="R18" s="51">
        <v>11144</v>
      </c>
      <c r="S18" s="75">
        <f t="shared" si="2"/>
        <v>1.7229002153625269E-2</v>
      </c>
    </row>
    <row r="19" spans="2:19" ht="15.6" thickTop="1" thickBot="1" x14ac:dyDescent="0.35">
      <c r="B19" s="24" t="s">
        <v>33</v>
      </c>
      <c r="C19" s="27">
        <v>28000</v>
      </c>
      <c r="D19" s="55">
        <v>6</v>
      </c>
      <c r="E19" s="56">
        <v>6</v>
      </c>
      <c r="F19" s="27">
        <v>24</v>
      </c>
      <c r="G19" s="55">
        <v>2201</v>
      </c>
      <c r="H19" s="57">
        <v>2170</v>
      </c>
      <c r="I19" s="56">
        <v>1</v>
      </c>
      <c r="J19" s="27">
        <v>142</v>
      </c>
      <c r="K19" s="27">
        <v>459</v>
      </c>
      <c r="L19" s="27">
        <v>111</v>
      </c>
      <c r="M19" s="27">
        <v>544</v>
      </c>
      <c r="N19" s="27">
        <v>7</v>
      </c>
      <c r="O19" s="27">
        <v>431</v>
      </c>
      <c r="P19" s="26">
        <f>D19+F19+G19+J19+K19+L19+M19+N19+O19</f>
        <v>3925</v>
      </c>
      <c r="Q19" s="34">
        <v>1652350</v>
      </c>
      <c r="R19" s="51">
        <v>3556</v>
      </c>
      <c r="S19" s="75">
        <f t="shared" si="2"/>
        <v>0.10376827896512936</v>
      </c>
    </row>
    <row r="20" spans="2:19" ht="15.6" thickTop="1" thickBot="1" x14ac:dyDescent="0.35">
      <c r="B20" s="39" t="s">
        <v>34</v>
      </c>
      <c r="C20" s="40">
        <v>16084</v>
      </c>
      <c r="D20" s="61">
        <v>5</v>
      </c>
      <c r="E20" s="62">
        <v>3</v>
      </c>
      <c r="F20" s="40">
        <v>11</v>
      </c>
      <c r="G20" s="61">
        <v>681</v>
      </c>
      <c r="H20" s="63">
        <v>661</v>
      </c>
      <c r="I20" s="62">
        <v>2</v>
      </c>
      <c r="J20" s="40">
        <v>113</v>
      </c>
      <c r="K20" s="40">
        <v>213</v>
      </c>
      <c r="L20" s="40">
        <v>274</v>
      </c>
      <c r="M20" s="40">
        <v>593</v>
      </c>
      <c r="N20" s="40">
        <v>4</v>
      </c>
      <c r="O20" s="40">
        <v>674</v>
      </c>
      <c r="P20" s="26">
        <f t="shared" si="1"/>
        <v>2568</v>
      </c>
      <c r="Q20" s="41">
        <v>160000</v>
      </c>
      <c r="R20" s="65">
        <v>2206</v>
      </c>
      <c r="S20" s="75">
        <f t="shared" si="2"/>
        <v>0.16409791477787852</v>
      </c>
    </row>
    <row r="21" spans="2:19" ht="15.6" thickTop="1" thickBot="1" x14ac:dyDescent="0.35">
      <c r="B21" s="38" t="s">
        <v>35</v>
      </c>
      <c r="C21" s="32">
        <f>SUM(C4:C20)</f>
        <v>568116</v>
      </c>
      <c r="D21" s="20">
        <f t="shared" ref="D21:Q21" si="3">SUM(D4:D20)</f>
        <v>177</v>
      </c>
      <c r="E21" s="30">
        <f t="shared" si="3"/>
        <v>95</v>
      </c>
      <c r="F21" s="32">
        <f t="shared" si="3"/>
        <v>733</v>
      </c>
      <c r="G21" s="20">
        <f t="shared" si="3"/>
        <v>61088</v>
      </c>
      <c r="H21" s="19">
        <f t="shared" si="3"/>
        <v>60016</v>
      </c>
      <c r="I21" s="30">
        <f t="shared" si="3"/>
        <v>55</v>
      </c>
      <c r="J21" s="32">
        <f t="shared" si="3"/>
        <v>2414</v>
      </c>
      <c r="K21" s="32">
        <f t="shared" si="3"/>
        <v>11091</v>
      </c>
      <c r="L21" s="32">
        <f t="shared" si="3"/>
        <v>4451</v>
      </c>
      <c r="M21" s="32">
        <f t="shared" si="3"/>
        <v>12967</v>
      </c>
      <c r="N21" s="32">
        <f t="shared" si="3"/>
        <v>229</v>
      </c>
      <c r="O21" s="32">
        <f t="shared" si="3"/>
        <v>8764</v>
      </c>
      <c r="P21" s="32">
        <f t="shared" si="3"/>
        <v>99652</v>
      </c>
      <c r="Q21" s="36">
        <f t="shared" si="3"/>
        <v>21186394</v>
      </c>
      <c r="R21" s="73">
        <f>SUM(R4:R20)</f>
        <v>96542</v>
      </c>
      <c r="S21" s="74"/>
    </row>
    <row r="22" spans="2:19" ht="15.6" thickTop="1" thickBot="1" x14ac:dyDescent="0.35">
      <c r="B22" s="18" t="s">
        <v>45</v>
      </c>
      <c r="C22" s="29">
        <f>AVERAGE(C4:C20)</f>
        <v>33418.588235294119</v>
      </c>
      <c r="D22" s="22">
        <f t="shared" ref="D22:R22" si="4">AVERAGE(D4:D20)</f>
        <v>10.411764705882353</v>
      </c>
      <c r="E22" s="31">
        <f t="shared" si="4"/>
        <v>5.5882352941176467</v>
      </c>
      <c r="F22" s="29">
        <f t="shared" si="4"/>
        <v>43.117647058823529</v>
      </c>
      <c r="G22" s="22">
        <f t="shared" si="4"/>
        <v>3593.4117647058824</v>
      </c>
      <c r="H22" s="21">
        <f t="shared" si="4"/>
        <v>3530.3529411764707</v>
      </c>
      <c r="I22" s="31">
        <f t="shared" si="4"/>
        <v>3.2352941176470589</v>
      </c>
      <c r="J22" s="29">
        <f t="shared" si="4"/>
        <v>142</v>
      </c>
      <c r="K22" s="29">
        <f t="shared" si="4"/>
        <v>652.41176470588232</v>
      </c>
      <c r="L22" s="29">
        <f t="shared" si="4"/>
        <v>261.8235294117647</v>
      </c>
      <c r="M22" s="29">
        <f t="shared" si="4"/>
        <v>762.76470588235293</v>
      </c>
      <c r="N22" s="29">
        <f t="shared" si="4"/>
        <v>13.470588235294118</v>
      </c>
      <c r="O22" s="29">
        <f t="shared" si="4"/>
        <v>515.52941176470586</v>
      </c>
      <c r="P22" s="29">
        <f t="shared" si="4"/>
        <v>5861.8823529411766</v>
      </c>
      <c r="Q22" s="37">
        <f t="shared" si="4"/>
        <v>1246258.4705882352</v>
      </c>
      <c r="R22" s="29">
        <f t="shared" si="4"/>
        <v>5678.9411764705883</v>
      </c>
      <c r="S22" s="77">
        <f t="shared" si="2"/>
        <v>3.2213958691553947E-2</v>
      </c>
    </row>
    <row r="23" spans="2:19" ht="15" thickTop="1" x14ac:dyDescent="0.3"/>
    <row r="24" spans="2:19" ht="9" customHeight="1" x14ac:dyDescent="0.3">
      <c r="B24" s="16"/>
      <c r="C24" s="17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2:19" x14ac:dyDescent="0.3">
      <c r="B25" s="85" t="s">
        <v>51</v>
      </c>
      <c r="C25" s="85"/>
    </row>
    <row r="26" spans="2:19" ht="6.75" customHeight="1" thickBot="1" x14ac:dyDescent="0.35"/>
    <row r="27" spans="2:19" ht="15" customHeight="1" thickTop="1" thickBot="1" x14ac:dyDescent="0.35">
      <c r="B27" s="43"/>
      <c r="C27" s="44" t="s">
        <v>36</v>
      </c>
      <c r="D27" s="45" t="s">
        <v>37</v>
      </c>
      <c r="E27" s="45" t="s">
        <v>38</v>
      </c>
      <c r="F27" s="45" t="s">
        <v>39</v>
      </c>
      <c r="G27" s="45" t="s">
        <v>40</v>
      </c>
      <c r="H27" s="45" t="s">
        <v>41</v>
      </c>
      <c r="I27" s="45" t="s">
        <v>42</v>
      </c>
      <c r="J27" s="45" t="s">
        <v>43</v>
      </c>
      <c r="K27" s="42" t="s">
        <v>44</v>
      </c>
      <c r="L27" s="42" t="s">
        <v>16</v>
      </c>
    </row>
    <row r="28" spans="2:19" ht="15" customHeight="1" thickTop="1" thickBot="1" x14ac:dyDescent="0.35">
      <c r="B28" s="70" t="s">
        <v>50</v>
      </c>
      <c r="C28" s="46">
        <v>8</v>
      </c>
      <c r="D28" s="47">
        <v>1</v>
      </c>
      <c r="E28" s="47">
        <v>0</v>
      </c>
      <c r="F28" s="47">
        <v>2</v>
      </c>
      <c r="G28" s="47">
        <v>4</v>
      </c>
      <c r="H28" s="47">
        <v>19</v>
      </c>
      <c r="I28" s="47">
        <v>0</v>
      </c>
      <c r="J28" s="47">
        <v>1</v>
      </c>
      <c r="K28" s="48">
        <v>0</v>
      </c>
      <c r="L28" s="49">
        <f>SUM(C28:K28)</f>
        <v>35</v>
      </c>
    </row>
    <row r="29" spans="2:19" ht="15.6" thickTop="1" thickBot="1" x14ac:dyDescent="0.35">
      <c r="B29" s="71" t="s">
        <v>48</v>
      </c>
      <c r="C29" s="46">
        <v>8</v>
      </c>
      <c r="D29" s="47">
        <v>0</v>
      </c>
      <c r="E29" s="47">
        <v>0</v>
      </c>
      <c r="F29" s="47">
        <v>0</v>
      </c>
      <c r="G29" s="47">
        <v>1</v>
      </c>
      <c r="H29" s="47">
        <v>10</v>
      </c>
      <c r="I29" s="47">
        <v>0</v>
      </c>
      <c r="J29" s="47">
        <v>0</v>
      </c>
      <c r="K29" s="48">
        <v>0</v>
      </c>
      <c r="L29" s="49">
        <f>SUM(C29:K29)</f>
        <v>19</v>
      </c>
    </row>
    <row r="30" spans="2:19" ht="15.6" thickTop="1" thickBot="1" x14ac:dyDescent="0.35">
      <c r="B30" s="72" t="s">
        <v>47</v>
      </c>
      <c r="C30" s="67">
        <v>10</v>
      </c>
      <c r="D30" s="66">
        <v>8</v>
      </c>
      <c r="E30" s="66">
        <v>0</v>
      </c>
      <c r="F30" s="66">
        <v>0</v>
      </c>
      <c r="G30" s="66">
        <v>0</v>
      </c>
      <c r="H30" s="66">
        <v>13</v>
      </c>
      <c r="I30" s="66">
        <v>0</v>
      </c>
      <c r="J30" s="66">
        <v>0</v>
      </c>
      <c r="K30" s="68">
        <v>0</v>
      </c>
      <c r="L30" s="69">
        <f>SUM(C30:K30)</f>
        <v>31</v>
      </c>
    </row>
    <row r="31" spans="2:19" ht="15" thickTop="1" x14ac:dyDescent="0.3"/>
  </sheetData>
  <mergeCells count="5">
    <mergeCell ref="D2:E2"/>
    <mergeCell ref="G2:I2"/>
    <mergeCell ref="B2:C2"/>
    <mergeCell ref="B25:C25"/>
    <mergeCell ref="B1:S1"/>
  </mergeCells>
  <pageMargins left="0.7" right="0.7" top="0.75" bottom="0.75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Lisowski, Paul</cp:lastModifiedBy>
  <cp:lastPrinted>2023-11-06T14:03:42Z</cp:lastPrinted>
  <dcterms:created xsi:type="dcterms:W3CDTF">2020-06-01T16:24:35Z</dcterms:created>
  <dcterms:modified xsi:type="dcterms:W3CDTF">2025-09-09T14:26:28Z</dcterms:modified>
</cp:coreProperties>
</file>