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urveys\Master D3 Surveys - 2023\2022 D3 Stats Surveys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Q16" i="1" l="1"/>
  <c r="L28" i="1" l="1"/>
  <c r="R21" i="1" l="1"/>
  <c r="S11" i="1" l="1"/>
  <c r="S8" i="1"/>
  <c r="S15" i="1" l="1"/>
  <c r="S12" i="1"/>
  <c r="P10" i="1"/>
  <c r="S10" i="1" s="1"/>
  <c r="P5" i="1"/>
  <c r="S5" i="1" s="1"/>
  <c r="P4" i="1" l="1"/>
  <c r="S4" i="1" s="1"/>
  <c r="S6" i="1" l="1"/>
  <c r="P7" i="1"/>
  <c r="S7" i="1" s="1"/>
  <c r="S20" i="1"/>
  <c r="S19" i="1"/>
  <c r="P18" i="1"/>
  <c r="S18" i="1" s="1"/>
  <c r="S17" i="1"/>
  <c r="P16" i="1"/>
  <c r="S16" i="1" s="1"/>
  <c r="S14" i="1"/>
  <c r="S13" i="1"/>
  <c r="S9" i="1"/>
  <c r="Q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Q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P21" i="1" l="1"/>
  <c r="S21" i="1" s="1"/>
  <c r="P22" i="1"/>
</calcChain>
</file>

<file path=xl/sharedStrings.xml><?xml version="1.0" encoding="utf-8"?>
<sst xmlns="http://schemas.openxmlformats.org/spreadsheetml/2006/main" count="61" uniqueCount="55">
  <si>
    <t>Department</t>
  </si>
  <si>
    <t>Population</t>
  </si>
  <si>
    <t>In Jurisdiction</t>
  </si>
  <si>
    <r>
      <t xml:space="preserve">All 
</t>
    </r>
    <r>
      <rPr>
        <b/>
        <sz val="9"/>
        <color theme="1"/>
        <rFont val="Calibri"/>
        <family val="2"/>
        <scheme val="minor"/>
      </rPr>
      <t>(NFIRS 111-112
 120-123)</t>
    </r>
  </si>
  <si>
    <t>$10,000
Loss or
More</t>
  </si>
  <si>
    <r>
      <t xml:space="preserve">Other Fires
</t>
    </r>
    <r>
      <rPr>
        <b/>
        <sz val="9"/>
        <color theme="1"/>
        <rFont val="Calibri"/>
        <family val="2"/>
        <scheme val="minor"/>
      </rPr>
      <t>(NFIRS 113-118,
130-173)</t>
    </r>
  </si>
  <si>
    <r>
      <t xml:space="preserve">Rescue&amp;EMS
</t>
    </r>
    <r>
      <rPr>
        <b/>
        <sz val="9"/>
        <color theme="1"/>
        <rFont val="Calibri"/>
        <family val="2"/>
        <scheme val="minor"/>
      </rPr>
      <t>(NFIRS 300-
381)</t>
    </r>
  </si>
  <si>
    <r>
      <t xml:space="preserve">EMS Only
</t>
    </r>
    <r>
      <rPr>
        <b/>
        <sz val="9"/>
        <color theme="1"/>
        <rFont val="Calibri"/>
        <family val="2"/>
        <scheme val="minor"/>
      </rPr>
      <t>(NFIRS 300,
311-324,381)</t>
    </r>
  </si>
  <si>
    <r>
      <rPr>
        <b/>
        <sz val="11"/>
        <color theme="1"/>
        <rFont val="Calibri"/>
        <family val="2"/>
        <scheme val="minor"/>
      </rPr>
      <t>Extrication</t>
    </r>
    <r>
      <rPr>
        <b/>
        <sz val="9"/>
        <color theme="1"/>
        <rFont val="Calibri"/>
        <family val="2"/>
        <scheme val="minor"/>
      </rPr>
      <t xml:space="preserve">
(NFIRS 352)</t>
    </r>
  </si>
  <si>
    <t>In Jurisdiction
Structure Fires</t>
  </si>
  <si>
    <r>
      <t xml:space="preserve">Hazardous
Condition
</t>
    </r>
    <r>
      <rPr>
        <b/>
        <sz val="9"/>
        <color theme="1"/>
        <rFont val="Calibri"/>
        <family val="2"/>
        <scheme val="minor"/>
      </rPr>
      <t>(NFIRS 400-482)</t>
    </r>
  </si>
  <si>
    <r>
      <t xml:space="preserve">Good Intent
</t>
    </r>
    <r>
      <rPr>
        <b/>
        <sz val="9"/>
        <color theme="1"/>
        <rFont val="Calibri"/>
        <family val="2"/>
        <scheme val="minor"/>
      </rPr>
      <t>(NFIRS 600-672)</t>
    </r>
  </si>
  <si>
    <r>
      <t xml:space="preserve">Service Calls
</t>
    </r>
    <r>
      <rPr>
        <b/>
        <sz val="9"/>
        <color theme="1"/>
        <rFont val="Calibri"/>
        <family val="2"/>
        <scheme val="minor"/>
      </rPr>
      <t>(NFIRS 500-561)</t>
    </r>
  </si>
  <si>
    <r>
      <t xml:space="preserve">False Calls
</t>
    </r>
    <r>
      <rPr>
        <b/>
        <sz val="9"/>
        <color theme="1"/>
        <rFont val="Calibri"/>
        <family val="2"/>
        <scheme val="minor"/>
      </rPr>
      <t>(NFIRS 700-751)</t>
    </r>
  </si>
  <si>
    <r>
      <t xml:space="preserve">Other Incidents
</t>
    </r>
    <r>
      <rPr>
        <b/>
        <sz val="9"/>
        <color theme="1"/>
        <rFont val="Calibri"/>
        <family val="2"/>
        <scheme val="minor"/>
      </rPr>
      <t>(NFIRS 200-251,
800+ &amp; Others)</t>
    </r>
  </si>
  <si>
    <t>Auto-Aid &amp;
Mutual Aid
Given</t>
  </si>
  <si>
    <t>Total</t>
  </si>
  <si>
    <t>Fire Loss</t>
  </si>
  <si>
    <t>Deerfield-Bannockburn</t>
  </si>
  <si>
    <t>Des Plaines</t>
  </si>
  <si>
    <t>Evanston</t>
  </si>
  <si>
    <t>Glencoe</t>
  </si>
  <si>
    <t>Glenview</t>
  </si>
  <si>
    <t>Highland Park</t>
  </si>
  <si>
    <t>Lincolnwood</t>
  </si>
  <si>
    <t>Morton Grove</t>
  </si>
  <si>
    <t>Niles</t>
  </si>
  <si>
    <t>North Maine</t>
  </si>
  <si>
    <t>Northbrook</t>
  </si>
  <si>
    <t>Northfield</t>
  </si>
  <si>
    <t>Park Ridge</t>
  </si>
  <si>
    <t>Prospect Heights</t>
  </si>
  <si>
    <t>Skokie</t>
  </si>
  <si>
    <t>Wilmette</t>
  </si>
  <si>
    <t>Winnetka-Kenilworth</t>
  </si>
  <si>
    <r>
      <t xml:space="preserve">Division 3 </t>
    </r>
    <r>
      <rPr>
        <b/>
        <i/>
        <sz val="11"/>
        <color theme="1"/>
        <rFont val="Calibri"/>
        <family val="2"/>
        <scheme val="minor"/>
      </rPr>
      <t>Totals</t>
    </r>
  </si>
  <si>
    <t>RED Center Dispatches</t>
  </si>
  <si>
    <t>Fire</t>
  </si>
  <si>
    <t>EMS</t>
  </si>
  <si>
    <t>TRT</t>
  </si>
  <si>
    <t>Haz Mat</t>
  </si>
  <si>
    <t>Dive</t>
  </si>
  <si>
    <t>Investigator</t>
  </si>
  <si>
    <t>Interdivisional</t>
  </si>
  <si>
    <t>Other</t>
  </si>
  <si>
    <t>Statewide</t>
  </si>
  <si>
    <r>
      <rPr>
        <b/>
        <u/>
        <sz val="11"/>
        <color theme="1"/>
        <rFont val="Calibri"/>
        <family val="2"/>
        <scheme val="minor"/>
      </rPr>
      <t>MABAS Division 3</t>
    </r>
    <r>
      <rPr>
        <sz val="11"/>
        <color theme="1"/>
        <rFont val="Calibri"/>
        <family val="2"/>
        <scheme val="minor"/>
      </rPr>
      <t xml:space="preserve">
2019 Box Alarms</t>
    </r>
  </si>
  <si>
    <t>Division 3 Averages</t>
  </si>
  <si>
    <t>2020 Division 3 Box Alarms</t>
  </si>
  <si>
    <t>Total Calls</t>
  </si>
  <si>
    <t>2021 Division 3 Box Alarms</t>
  </si>
  <si>
    <t>2022 MABAS DIVISION 3 STATISTICS</t>
  </si>
  <si>
    <t>2022 Division 3 Box Alarms</t>
  </si>
  <si>
    <t>2021 Total Calls</t>
  </si>
  <si>
    <t>% Increase/ (Decrease) From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</si>
</sst>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0" fontId="1" fillId="0" borderId="2" xfId="0" applyFont="1" applyBorder="1" applyAlignment="1">
      <alignment horizontal="center" vertical="top" wrapText="1"/>
    </xf>
    <xf numFmtId="6" fontId="1" fillId="0" borderId="3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3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/>
    <xf numFmtId="0" fontId="1" fillId="0" borderId="12" xfId="0" applyFont="1" applyBorder="1" applyAlignment="1">
      <alignment horizontal="center" vertical="center"/>
    </xf>
    <xf numFmtId="0" fontId="0" fillId="4" borderId="0" xfId="0" applyFill="1"/>
    <xf numFmtId="3" fontId="0" fillId="4" borderId="0" xfId="0" applyNumberFormat="1" applyFill="1"/>
    <xf numFmtId="0" fontId="4" fillId="5" borderId="13" xfId="0" applyFont="1" applyFill="1" applyBorder="1"/>
    <xf numFmtId="3" fontId="1" fillId="3" borderId="19" xfId="0" applyNumberFormat="1" applyFont="1" applyFill="1" applyBorder="1"/>
    <xf numFmtId="3" fontId="1" fillId="3" borderId="16" xfId="0" applyNumberFormat="1" applyFont="1" applyFill="1" applyBorder="1"/>
    <xf numFmtId="3" fontId="4" fillId="5" borderId="20" xfId="0" applyNumberFormat="1" applyFont="1" applyFill="1" applyBorder="1"/>
    <xf numFmtId="3" fontId="4" fillId="5" borderId="21" xfId="0" applyNumberFormat="1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/>
    <xf numFmtId="3" fontId="0" fillId="0" borderId="28" xfId="0" applyNumberFormat="1" applyBorder="1"/>
    <xf numFmtId="3" fontId="0" fillId="0" borderId="29" xfId="0" applyNumberFormat="1" applyBorder="1"/>
    <xf numFmtId="3" fontId="4" fillId="5" borderId="30" xfId="0" applyNumberFormat="1" applyFont="1" applyFill="1" applyBorder="1"/>
    <xf numFmtId="3" fontId="1" fillId="3" borderId="24" xfId="0" applyNumberFormat="1" applyFont="1" applyFill="1" applyBorder="1"/>
    <xf numFmtId="3" fontId="4" fillId="5" borderId="25" xfId="0" applyNumberFormat="1" applyFont="1" applyFill="1" applyBorder="1"/>
    <xf numFmtId="3" fontId="1" fillId="3" borderId="29" xfId="0" applyNumberFormat="1" applyFont="1" applyFill="1" applyBorder="1"/>
    <xf numFmtId="6" fontId="0" fillId="0" borderId="31" xfId="0" applyNumberFormat="1" applyBorder="1"/>
    <xf numFmtId="6" fontId="0" fillId="0" borderId="32" xfId="0" applyNumberFormat="1" applyBorder="1"/>
    <xf numFmtId="6" fontId="0" fillId="0" borderId="33" xfId="0" applyNumberFormat="1" applyBorder="1"/>
    <xf numFmtId="6" fontId="1" fillId="3" borderId="33" xfId="0" applyNumberFormat="1" applyFont="1" applyFill="1" applyBorder="1"/>
    <xf numFmtId="6" fontId="4" fillId="5" borderId="34" xfId="0" applyNumberFormat="1" applyFont="1" applyFill="1" applyBorder="1"/>
    <xf numFmtId="0" fontId="1" fillId="3" borderId="30" xfId="0" applyFont="1" applyFill="1" applyBorder="1"/>
    <xf numFmtId="0" fontId="0" fillId="0" borderId="35" xfId="0" applyBorder="1"/>
    <xf numFmtId="3" fontId="0" fillId="0" borderId="35" xfId="0" applyNumberFormat="1" applyBorder="1"/>
    <xf numFmtId="6" fontId="0" fillId="0" borderId="39" xfId="0" applyNumberFormat="1" applyBorder="1"/>
    <xf numFmtId="0" fontId="6" fillId="0" borderId="42" xfId="0" applyFont="1" applyBorder="1" applyAlignment="1">
      <alignment horizontal="center"/>
    </xf>
    <xf numFmtId="0" fontId="0" fillId="0" borderId="41" xfId="0" applyBorder="1" applyAlignment="1">
      <alignment horizontal="center" wrapText="1"/>
    </xf>
    <xf numFmtId="3" fontId="6" fillId="0" borderId="41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3" fontId="0" fillId="0" borderId="26" xfId="0" applyNumberFormat="1" applyBorder="1"/>
    <xf numFmtId="0" fontId="0" fillId="0" borderId="26" xfId="0" applyBorder="1"/>
    <xf numFmtId="0" fontId="0" fillId="0" borderId="40" xfId="0" applyBorder="1"/>
    <xf numFmtId="3" fontId="0" fillId="0" borderId="40" xfId="0" applyNumberFormat="1" applyBorder="1"/>
    <xf numFmtId="0" fontId="5" fillId="0" borderId="44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3" fontId="0" fillId="0" borderId="43" xfId="0" applyNumberFormat="1" applyFill="1" applyBorder="1" applyProtection="1">
      <protection locked="0"/>
    </xf>
    <xf numFmtId="3" fontId="0" fillId="0" borderId="14" xfId="0" applyNumberFormat="1" applyBorder="1"/>
    <xf numFmtId="3" fontId="0" fillId="0" borderId="22" xfId="0" applyNumberFormat="1" applyBorder="1"/>
    <xf numFmtId="3" fontId="0" fillId="0" borderId="17" xfId="0" applyNumberFormat="1" applyBorder="1"/>
    <xf numFmtId="3" fontId="0" fillId="0" borderId="15" xfId="0" applyNumberFormat="1" applyBorder="1"/>
    <xf numFmtId="3" fontId="0" fillId="0" borderId="23" xfId="0" applyNumberFormat="1" applyBorder="1"/>
    <xf numFmtId="3" fontId="0" fillId="0" borderId="18" xfId="0" applyNumberFormat="1" applyBorder="1"/>
    <xf numFmtId="3" fontId="0" fillId="0" borderId="16" xfId="0" applyNumberFormat="1" applyBorder="1"/>
    <xf numFmtId="3" fontId="0" fillId="0" borderId="24" xfId="0" applyNumberFormat="1" applyBorder="1"/>
    <xf numFmtId="3" fontId="0" fillId="0" borderId="19" xfId="0" applyNumberFormat="1" applyBorder="1"/>
    <xf numFmtId="3" fontId="0" fillId="0" borderId="36" xfId="0" applyNumberFormat="1" applyBorder="1"/>
    <xf numFmtId="3" fontId="0" fillId="0" borderId="37" xfId="0" applyNumberFormat="1" applyBorder="1"/>
    <xf numFmtId="3" fontId="0" fillId="0" borderId="38" xfId="0" applyNumberFormat="1" applyBorder="1"/>
    <xf numFmtId="3" fontId="0" fillId="0" borderId="44" xfId="0" applyNumberFormat="1" applyFill="1" applyBorder="1" applyProtection="1">
      <protection locked="0"/>
    </xf>
    <xf numFmtId="3" fontId="0" fillId="0" borderId="43" xfId="0" applyNumberFormat="1" applyBorder="1" applyProtection="1">
      <protection locked="0"/>
    </xf>
    <xf numFmtId="3" fontId="0" fillId="0" borderId="13" xfId="0" applyNumberFormat="1" applyFill="1" applyBorder="1" applyProtection="1">
      <protection locked="0"/>
    </xf>
    <xf numFmtId="0" fontId="0" fillId="0" borderId="41" xfId="0" applyBorder="1"/>
    <xf numFmtId="0" fontId="5" fillId="0" borderId="41" xfId="0" applyFont="1" applyBorder="1" applyAlignment="1">
      <alignment horizontal="center"/>
    </xf>
    <xf numFmtId="10" fontId="0" fillId="0" borderId="44" xfId="0" applyNumberFormat="1" applyBorder="1"/>
    <xf numFmtId="10" fontId="0" fillId="0" borderId="46" xfId="0" applyNumberFormat="1" applyBorder="1"/>
    <xf numFmtId="3" fontId="0" fillId="0" borderId="41" xfId="0" applyNumberFormat="1" applyBorder="1"/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1"/>
  <sheetViews>
    <sheetView tabSelected="1" workbookViewId="0">
      <selection activeCell="S15" sqref="S15"/>
    </sheetView>
  </sheetViews>
  <sheetFormatPr defaultRowHeight="15" x14ac:dyDescent="0.25"/>
  <cols>
    <col min="1" max="1" width="3.85546875" customWidth="1"/>
    <col min="2" max="2" width="29.42578125" customWidth="1"/>
    <col min="3" max="3" width="12" style="3" customWidth="1"/>
    <col min="4" max="4" width="15.7109375" customWidth="1"/>
    <col min="6" max="6" width="14.5703125" customWidth="1"/>
    <col min="7" max="7" width="15.7109375" customWidth="1"/>
    <col min="8" max="8" width="12.5703125" customWidth="1"/>
    <col min="9" max="9" width="13.28515625" customWidth="1"/>
    <col min="10" max="13" width="13.42578125" bestFit="1" customWidth="1"/>
    <col min="14" max="14" width="14.85546875" customWidth="1"/>
    <col min="15" max="15" width="12.5703125" customWidth="1"/>
    <col min="16" max="16" width="9.85546875" customWidth="1"/>
    <col min="17" max="17" width="11.7109375" customWidth="1"/>
    <col min="19" max="19" width="10.7109375" customWidth="1"/>
  </cols>
  <sheetData>
    <row r="1" spans="2:19" ht="32.25" thickBot="1" x14ac:dyDescent="0.55000000000000004">
      <c r="B1" s="81" t="s">
        <v>51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2:19" s="1" customFormat="1" ht="29.25" customHeight="1" thickBot="1" x14ac:dyDescent="0.3">
      <c r="B2" s="78"/>
      <c r="C2" s="79"/>
      <c r="D2" s="73" t="s">
        <v>9</v>
      </c>
      <c r="E2" s="74"/>
      <c r="F2" s="13" t="s">
        <v>2</v>
      </c>
      <c r="G2" s="75" t="s">
        <v>2</v>
      </c>
      <c r="H2" s="76"/>
      <c r="I2" s="77"/>
      <c r="J2" s="13" t="s">
        <v>2</v>
      </c>
      <c r="K2" s="13" t="s">
        <v>2</v>
      </c>
      <c r="L2" s="13" t="s">
        <v>2</v>
      </c>
      <c r="M2" s="13" t="s">
        <v>2</v>
      </c>
      <c r="N2" s="13" t="s">
        <v>2</v>
      </c>
      <c r="O2" s="14"/>
      <c r="P2" s="14"/>
      <c r="Q2" s="14"/>
    </row>
    <row r="3" spans="2:19" s="2" customFormat="1" ht="50.25" customHeight="1" thickBot="1" x14ac:dyDescent="0.3">
      <c r="B3" s="15" t="s">
        <v>0</v>
      </c>
      <c r="C3" s="7" t="s">
        <v>1</v>
      </c>
      <c r="D3" s="4" t="s">
        <v>3</v>
      </c>
      <c r="E3" s="5" t="s">
        <v>4</v>
      </c>
      <c r="F3" s="8" t="s">
        <v>5</v>
      </c>
      <c r="G3" s="9" t="s">
        <v>6</v>
      </c>
      <c r="H3" s="6" t="s">
        <v>7</v>
      </c>
      <c r="I3" s="10" t="s">
        <v>8</v>
      </c>
      <c r="J3" s="8" t="s">
        <v>10</v>
      </c>
      <c r="K3" s="11" t="s">
        <v>12</v>
      </c>
      <c r="L3" s="11" t="s">
        <v>11</v>
      </c>
      <c r="M3" s="11" t="s">
        <v>13</v>
      </c>
      <c r="N3" s="11" t="s">
        <v>14</v>
      </c>
      <c r="O3" s="8" t="s">
        <v>15</v>
      </c>
      <c r="P3" s="12" t="s">
        <v>49</v>
      </c>
      <c r="Q3" s="12" t="s">
        <v>17</v>
      </c>
      <c r="R3" s="51" t="s">
        <v>53</v>
      </c>
      <c r="S3" s="51" t="s">
        <v>54</v>
      </c>
    </row>
    <row r="4" spans="2:19" ht="16.5" thickTop="1" thickBot="1" x14ac:dyDescent="0.3">
      <c r="B4" s="23" t="s">
        <v>18</v>
      </c>
      <c r="C4" s="26">
        <v>20000</v>
      </c>
      <c r="D4" s="53">
        <v>7</v>
      </c>
      <c r="E4" s="54">
        <v>3</v>
      </c>
      <c r="F4" s="26">
        <v>22</v>
      </c>
      <c r="G4" s="53">
        <v>1610</v>
      </c>
      <c r="H4" s="55">
        <v>1580</v>
      </c>
      <c r="I4" s="54">
        <v>0</v>
      </c>
      <c r="J4" s="26">
        <v>80</v>
      </c>
      <c r="K4" s="26">
        <v>232</v>
      </c>
      <c r="L4" s="26">
        <v>80</v>
      </c>
      <c r="M4" s="26">
        <v>597</v>
      </c>
      <c r="N4" s="26">
        <v>20</v>
      </c>
      <c r="O4" s="26">
        <v>694</v>
      </c>
      <c r="P4" s="26">
        <f t="shared" ref="P4:P18" si="0">D4+F4+G4+J4+K4+L4+M4+N4+O4</f>
        <v>3342</v>
      </c>
      <c r="Q4" s="33">
        <v>254202</v>
      </c>
      <c r="R4" s="65">
        <v>2938</v>
      </c>
      <c r="S4" s="70">
        <f t="shared" ref="S4:S12" si="1">(P4-R4)/R4</f>
        <v>0.13750850918992513</v>
      </c>
    </row>
    <row r="5" spans="2:19" ht="16.5" thickTop="1" thickBot="1" x14ac:dyDescent="0.3">
      <c r="B5" s="24" t="s">
        <v>19</v>
      </c>
      <c r="C5" s="27">
        <v>59459</v>
      </c>
      <c r="D5" s="56">
        <v>32</v>
      </c>
      <c r="E5" s="57">
        <v>20</v>
      </c>
      <c r="F5" s="27">
        <v>55</v>
      </c>
      <c r="G5" s="56">
        <v>7804</v>
      </c>
      <c r="H5" s="58">
        <v>7592</v>
      </c>
      <c r="I5" s="57">
        <v>11</v>
      </c>
      <c r="J5" s="27">
        <v>149</v>
      </c>
      <c r="K5" s="27">
        <v>343</v>
      </c>
      <c r="L5" s="27">
        <v>436</v>
      </c>
      <c r="M5" s="27">
        <v>767</v>
      </c>
      <c r="N5" s="27">
        <v>8</v>
      </c>
      <c r="O5" s="27">
        <v>760</v>
      </c>
      <c r="P5" s="28">
        <f t="shared" si="0"/>
        <v>10354</v>
      </c>
      <c r="Q5" s="34">
        <v>1862132</v>
      </c>
      <c r="R5" s="52">
        <v>9539</v>
      </c>
      <c r="S5" s="70">
        <f t="shared" si="1"/>
        <v>8.5438725233252966E-2</v>
      </c>
    </row>
    <row r="6" spans="2:19" ht="16.5" thickTop="1" thickBot="1" x14ac:dyDescent="0.3">
      <c r="B6" s="24" t="s">
        <v>20</v>
      </c>
      <c r="C6" s="27">
        <v>77517</v>
      </c>
      <c r="D6" s="56">
        <v>104</v>
      </c>
      <c r="E6" s="57">
        <v>76</v>
      </c>
      <c r="F6" s="27">
        <v>32</v>
      </c>
      <c r="G6" s="56">
        <v>7742</v>
      </c>
      <c r="H6" s="58">
        <v>7733</v>
      </c>
      <c r="I6" s="57">
        <v>0</v>
      </c>
      <c r="J6" s="27">
        <v>301</v>
      </c>
      <c r="K6" s="27">
        <v>1423</v>
      </c>
      <c r="L6" s="27">
        <v>222</v>
      </c>
      <c r="M6" s="27">
        <v>1276</v>
      </c>
      <c r="N6" s="27">
        <v>1609</v>
      </c>
      <c r="O6" s="27">
        <v>57</v>
      </c>
      <c r="P6" s="28">
        <v>11143</v>
      </c>
      <c r="Q6" s="34">
        <v>1227070</v>
      </c>
      <c r="R6" s="66">
        <v>9867</v>
      </c>
      <c r="S6" s="70">
        <f t="shared" si="1"/>
        <v>0.12931995540691194</v>
      </c>
    </row>
    <row r="7" spans="2:19" ht="16.5" thickTop="1" thickBot="1" x14ac:dyDescent="0.3">
      <c r="B7" s="24" t="s">
        <v>21</v>
      </c>
      <c r="C7" s="27">
        <v>8849</v>
      </c>
      <c r="D7" s="56">
        <v>0</v>
      </c>
      <c r="E7" s="57">
        <v>0</v>
      </c>
      <c r="F7" s="27">
        <v>6</v>
      </c>
      <c r="G7" s="56">
        <v>440</v>
      </c>
      <c r="H7" s="58">
        <v>434</v>
      </c>
      <c r="I7" s="57">
        <v>0</v>
      </c>
      <c r="J7" s="27">
        <v>60</v>
      </c>
      <c r="K7" s="27">
        <v>67</v>
      </c>
      <c r="L7" s="27">
        <v>69</v>
      </c>
      <c r="M7" s="27">
        <v>242</v>
      </c>
      <c r="N7" s="27">
        <v>0</v>
      </c>
      <c r="O7" s="27">
        <v>438</v>
      </c>
      <c r="P7" s="28">
        <f t="shared" si="0"/>
        <v>1322</v>
      </c>
      <c r="Q7" s="34">
        <v>1602</v>
      </c>
      <c r="R7" s="52">
        <v>1304</v>
      </c>
      <c r="S7" s="70">
        <f t="shared" si="1"/>
        <v>1.3803680981595092E-2</v>
      </c>
    </row>
    <row r="8" spans="2:19" ht="16.5" thickTop="1" thickBot="1" x14ac:dyDescent="0.3">
      <c r="B8" s="24" t="s">
        <v>22</v>
      </c>
      <c r="C8" s="27">
        <v>60000</v>
      </c>
      <c r="D8" s="56">
        <v>34</v>
      </c>
      <c r="E8" s="57">
        <v>1</v>
      </c>
      <c r="F8" s="27">
        <v>87</v>
      </c>
      <c r="G8" s="56">
        <v>6410</v>
      </c>
      <c r="H8" s="58">
        <v>6291</v>
      </c>
      <c r="I8" s="57">
        <v>5</v>
      </c>
      <c r="J8" s="27">
        <v>206</v>
      </c>
      <c r="K8" s="27">
        <v>959</v>
      </c>
      <c r="L8" s="27">
        <v>248</v>
      </c>
      <c r="M8" s="27">
        <v>1515</v>
      </c>
      <c r="N8" s="27">
        <v>32</v>
      </c>
      <c r="O8" s="27">
        <v>336</v>
      </c>
      <c r="P8" s="28">
        <v>9833</v>
      </c>
      <c r="Q8" s="34">
        <v>1387566</v>
      </c>
      <c r="R8" s="52">
        <v>8809</v>
      </c>
      <c r="S8" s="70">
        <f t="shared" si="1"/>
        <v>0.11624474968781928</v>
      </c>
    </row>
    <row r="9" spans="2:19" ht="16.5" thickTop="1" thickBot="1" x14ac:dyDescent="0.3">
      <c r="B9" s="25" t="s">
        <v>23</v>
      </c>
      <c r="C9" s="28">
        <v>33000</v>
      </c>
      <c r="D9" s="59">
        <v>15</v>
      </c>
      <c r="E9" s="60">
        <v>15</v>
      </c>
      <c r="F9" s="28">
        <v>36</v>
      </c>
      <c r="G9" s="59">
        <v>2874</v>
      </c>
      <c r="H9" s="61">
        <v>2839</v>
      </c>
      <c r="I9" s="60">
        <v>6</v>
      </c>
      <c r="J9" s="28">
        <v>219</v>
      </c>
      <c r="K9" s="28">
        <v>711</v>
      </c>
      <c r="L9" s="28">
        <v>364</v>
      </c>
      <c r="M9" s="28">
        <v>1292</v>
      </c>
      <c r="N9" s="28">
        <v>8</v>
      </c>
      <c r="O9" s="28">
        <v>611</v>
      </c>
      <c r="P9" s="28">
        <v>5924</v>
      </c>
      <c r="Q9" s="35">
        <v>1300000</v>
      </c>
      <c r="R9" s="52">
        <v>5609</v>
      </c>
      <c r="S9" s="70">
        <f t="shared" si="1"/>
        <v>5.6159743269745051E-2</v>
      </c>
    </row>
    <row r="10" spans="2:19" ht="16.5" thickTop="1" thickBot="1" x14ac:dyDescent="0.3">
      <c r="B10" s="24" t="s">
        <v>24</v>
      </c>
      <c r="C10" s="27">
        <v>13463</v>
      </c>
      <c r="D10" s="56">
        <v>3</v>
      </c>
      <c r="E10" s="57">
        <v>2</v>
      </c>
      <c r="F10" s="27">
        <v>29</v>
      </c>
      <c r="G10" s="56">
        <v>1859</v>
      </c>
      <c r="H10" s="58">
        <v>1837</v>
      </c>
      <c r="I10" s="57">
        <v>6</v>
      </c>
      <c r="J10" s="27">
        <v>48</v>
      </c>
      <c r="K10" s="27">
        <v>567</v>
      </c>
      <c r="L10" s="27">
        <v>113</v>
      </c>
      <c r="M10" s="27">
        <v>370</v>
      </c>
      <c r="N10" s="27">
        <v>19</v>
      </c>
      <c r="O10" s="27">
        <v>44</v>
      </c>
      <c r="P10" s="28">
        <f t="shared" si="0"/>
        <v>3052</v>
      </c>
      <c r="Q10" s="34">
        <v>773420</v>
      </c>
      <c r="R10" s="52">
        <v>2877</v>
      </c>
      <c r="S10" s="70">
        <f t="shared" si="1"/>
        <v>6.0827250608272508E-2</v>
      </c>
    </row>
    <row r="11" spans="2:19" ht="16.5" thickTop="1" thickBot="1" x14ac:dyDescent="0.3">
      <c r="B11" s="24" t="s">
        <v>25</v>
      </c>
      <c r="C11" s="27">
        <v>25292</v>
      </c>
      <c r="D11" s="56">
        <v>46</v>
      </c>
      <c r="E11" s="57">
        <v>3</v>
      </c>
      <c r="F11" s="27">
        <v>44</v>
      </c>
      <c r="G11" s="56">
        <v>2681</v>
      </c>
      <c r="H11" s="58">
        <v>2681</v>
      </c>
      <c r="I11" s="57">
        <v>5</v>
      </c>
      <c r="J11" s="27">
        <v>93</v>
      </c>
      <c r="K11" s="27">
        <v>643</v>
      </c>
      <c r="L11" s="27">
        <v>485</v>
      </c>
      <c r="M11" s="27">
        <v>483</v>
      </c>
      <c r="N11" s="27">
        <v>1617</v>
      </c>
      <c r="O11" s="27"/>
      <c r="P11" s="28">
        <v>4481</v>
      </c>
      <c r="Q11" s="34">
        <v>410810</v>
      </c>
      <c r="R11" s="52">
        <v>4065</v>
      </c>
      <c r="S11" s="70">
        <f t="shared" si="1"/>
        <v>0.1023370233702337</v>
      </c>
    </row>
    <row r="12" spans="2:19" ht="16.5" thickTop="1" thickBot="1" x14ac:dyDescent="0.3">
      <c r="B12" s="24" t="s">
        <v>26</v>
      </c>
      <c r="C12" s="27">
        <v>30912</v>
      </c>
      <c r="D12" s="56">
        <v>21</v>
      </c>
      <c r="E12" s="57">
        <v>8</v>
      </c>
      <c r="F12" s="27">
        <v>53</v>
      </c>
      <c r="G12" s="56">
        <v>5689</v>
      </c>
      <c r="H12" s="58">
        <v>5631</v>
      </c>
      <c r="I12" s="57">
        <v>7</v>
      </c>
      <c r="J12" s="27">
        <v>128</v>
      </c>
      <c r="K12" s="27">
        <v>974</v>
      </c>
      <c r="L12" s="27">
        <v>1005</v>
      </c>
      <c r="M12" s="27">
        <v>699</v>
      </c>
      <c r="N12" s="27">
        <v>80</v>
      </c>
      <c r="O12" s="27">
        <v>2778</v>
      </c>
      <c r="P12" s="28">
        <v>8582</v>
      </c>
      <c r="Q12" s="34">
        <v>1205500</v>
      </c>
      <c r="R12" s="52">
        <v>7785</v>
      </c>
      <c r="S12" s="70">
        <f t="shared" si="1"/>
        <v>0.10237636480411047</v>
      </c>
    </row>
    <row r="13" spans="2:19" ht="16.5" thickTop="1" thickBot="1" x14ac:dyDescent="0.3">
      <c r="B13" s="24" t="s">
        <v>27</v>
      </c>
      <c r="C13" s="27">
        <v>30000</v>
      </c>
      <c r="D13" s="56">
        <v>13</v>
      </c>
      <c r="E13" s="57">
        <v>3</v>
      </c>
      <c r="F13" s="27">
        <v>9</v>
      </c>
      <c r="G13" s="56">
        <v>2368</v>
      </c>
      <c r="H13" s="58">
        <v>2368</v>
      </c>
      <c r="I13" s="57">
        <v>0</v>
      </c>
      <c r="J13" s="27">
        <v>75</v>
      </c>
      <c r="K13" s="27">
        <v>204</v>
      </c>
      <c r="L13" s="27">
        <v>259</v>
      </c>
      <c r="M13" s="27">
        <v>366</v>
      </c>
      <c r="N13" s="27">
        <v>0</v>
      </c>
      <c r="O13" s="27">
        <v>500</v>
      </c>
      <c r="P13" s="28">
        <v>3794</v>
      </c>
      <c r="Q13" s="34">
        <v>983480</v>
      </c>
      <c r="R13" s="52">
        <v>3385</v>
      </c>
      <c r="S13" s="70">
        <f t="shared" ref="S13:S21" si="2">(P13-R13)/R13</f>
        <v>0.1208271787296898</v>
      </c>
    </row>
    <row r="14" spans="2:19" ht="16.5" thickTop="1" thickBot="1" x14ac:dyDescent="0.3">
      <c r="B14" s="24" t="s">
        <v>28</v>
      </c>
      <c r="C14" s="27">
        <v>43000</v>
      </c>
      <c r="D14" s="56">
        <v>16</v>
      </c>
      <c r="E14" s="57">
        <v>11</v>
      </c>
      <c r="F14" s="27">
        <v>62</v>
      </c>
      <c r="G14" s="56">
        <v>4225</v>
      </c>
      <c r="H14" s="58">
        <v>4201</v>
      </c>
      <c r="I14" s="57">
        <v>0</v>
      </c>
      <c r="J14" s="27">
        <v>125</v>
      </c>
      <c r="K14" s="27">
        <v>1429</v>
      </c>
      <c r="L14" s="27">
        <v>133</v>
      </c>
      <c r="M14" s="27">
        <v>1095</v>
      </c>
      <c r="N14" s="27">
        <v>5</v>
      </c>
      <c r="O14" s="27">
        <v>422</v>
      </c>
      <c r="P14" s="28">
        <v>7518</v>
      </c>
      <c r="Q14" s="34">
        <v>2455151</v>
      </c>
      <c r="R14" s="52">
        <v>6979</v>
      </c>
      <c r="S14" s="70">
        <f t="shared" si="2"/>
        <v>7.7231695085255764E-2</v>
      </c>
    </row>
    <row r="15" spans="2:19" ht="16.5" thickTop="1" thickBot="1" x14ac:dyDescent="0.3">
      <c r="B15" s="24" t="s">
        <v>29</v>
      </c>
      <c r="C15" s="27">
        <v>5735</v>
      </c>
      <c r="D15" s="56">
        <v>3</v>
      </c>
      <c r="E15" s="57">
        <v>2</v>
      </c>
      <c r="F15" s="27">
        <v>5</v>
      </c>
      <c r="G15" s="56">
        <v>874</v>
      </c>
      <c r="H15" s="58">
        <v>874</v>
      </c>
      <c r="I15" s="57">
        <v>2</v>
      </c>
      <c r="J15" s="27">
        <v>5</v>
      </c>
      <c r="K15" s="27">
        <v>166</v>
      </c>
      <c r="L15" s="27">
        <v>33</v>
      </c>
      <c r="M15" s="27">
        <v>33</v>
      </c>
      <c r="N15" s="27">
        <v>0</v>
      </c>
      <c r="O15" s="27">
        <v>307</v>
      </c>
      <c r="P15" s="28">
        <v>1428</v>
      </c>
      <c r="Q15" s="34">
        <v>65000</v>
      </c>
      <c r="R15" s="52">
        <v>1372</v>
      </c>
      <c r="S15" s="70">
        <f t="shared" si="2"/>
        <v>4.0816326530612242E-2</v>
      </c>
    </row>
    <row r="16" spans="2:19" ht="16.5" thickTop="1" thickBot="1" x14ac:dyDescent="0.3">
      <c r="B16" s="24" t="s">
        <v>30</v>
      </c>
      <c r="C16" s="27">
        <v>39660</v>
      </c>
      <c r="D16" s="56">
        <v>11</v>
      </c>
      <c r="E16" s="57">
        <v>9</v>
      </c>
      <c r="F16" s="27">
        <v>34</v>
      </c>
      <c r="G16" s="56">
        <v>3623</v>
      </c>
      <c r="H16" s="58">
        <v>3243</v>
      </c>
      <c r="I16" s="57">
        <v>5</v>
      </c>
      <c r="J16" s="27">
        <v>169</v>
      </c>
      <c r="K16" s="27">
        <v>291</v>
      </c>
      <c r="L16" s="27">
        <v>127</v>
      </c>
      <c r="M16" s="27">
        <v>775</v>
      </c>
      <c r="N16" s="27">
        <v>26</v>
      </c>
      <c r="O16" s="27">
        <v>1021</v>
      </c>
      <c r="P16" s="28">
        <f t="shared" si="0"/>
        <v>6077</v>
      </c>
      <c r="Q16" s="34">
        <f>3009100</f>
        <v>3009100</v>
      </c>
      <c r="R16" s="52">
        <v>5225</v>
      </c>
      <c r="S16" s="70">
        <f t="shared" si="2"/>
        <v>0.1630622009569378</v>
      </c>
    </row>
    <row r="17" spans="2:19" ht="16.5" thickTop="1" thickBot="1" x14ac:dyDescent="0.3">
      <c r="B17" s="24" t="s">
        <v>31</v>
      </c>
      <c r="C17" s="27">
        <v>17500</v>
      </c>
      <c r="D17" s="56">
        <v>18</v>
      </c>
      <c r="E17" s="57">
        <v>8</v>
      </c>
      <c r="F17" s="27">
        <v>43</v>
      </c>
      <c r="G17" s="56">
        <v>1546</v>
      </c>
      <c r="H17" s="58">
        <v>1546</v>
      </c>
      <c r="I17" s="57">
        <v>8</v>
      </c>
      <c r="J17" s="27">
        <v>62</v>
      </c>
      <c r="K17" s="27">
        <v>125</v>
      </c>
      <c r="L17" s="27">
        <v>80</v>
      </c>
      <c r="M17" s="27">
        <v>278</v>
      </c>
      <c r="N17" s="27">
        <v>43</v>
      </c>
      <c r="O17" s="27">
        <v>528</v>
      </c>
      <c r="P17" s="28">
        <v>2723</v>
      </c>
      <c r="Q17" s="34">
        <v>585000</v>
      </c>
      <c r="R17" s="52">
        <v>2415</v>
      </c>
      <c r="S17" s="70">
        <f t="shared" si="2"/>
        <v>0.12753623188405797</v>
      </c>
    </row>
    <row r="18" spans="2:19" ht="16.5" thickTop="1" thickBot="1" x14ac:dyDescent="0.3">
      <c r="B18" s="25" t="s">
        <v>32</v>
      </c>
      <c r="C18" s="28">
        <v>66422</v>
      </c>
      <c r="D18" s="59">
        <v>18</v>
      </c>
      <c r="E18" s="60">
        <v>11</v>
      </c>
      <c r="F18" s="28">
        <v>84</v>
      </c>
      <c r="G18" s="59">
        <v>6730</v>
      </c>
      <c r="H18" s="61">
        <v>6663</v>
      </c>
      <c r="I18" s="60">
        <v>6</v>
      </c>
      <c r="J18" s="28">
        <v>307</v>
      </c>
      <c r="K18" s="28">
        <v>1149</v>
      </c>
      <c r="L18" s="28">
        <v>399</v>
      </c>
      <c r="M18" s="28">
        <v>1347</v>
      </c>
      <c r="N18" s="28">
        <v>71</v>
      </c>
      <c r="O18" s="28">
        <v>368</v>
      </c>
      <c r="P18" s="28">
        <f t="shared" si="0"/>
        <v>10473</v>
      </c>
      <c r="Q18" s="35">
        <v>1275135</v>
      </c>
      <c r="R18" s="52">
        <v>10070</v>
      </c>
      <c r="S18" s="70">
        <f t="shared" si="2"/>
        <v>4.0019860973187688E-2</v>
      </c>
    </row>
    <row r="19" spans="2:19" ht="16.5" thickTop="1" thickBot="1" x14ac:dyDescent="0.3">
      <c r="B19" s="24" t="s">
        <v>33</v>
      </c>
      <c r="C19" s="27">
        <v>28000</v>
      </c>
      <c r="D19" s="56">
        <v>11</v>
      </c>
      <c r="E19" s="57">
        <v>5</v>
      </c>
      <c r="F19" s="27">
        <v>26</v>
      </c>
      <c r="G19" s="56">
        <v>2051</v>
      </c>
      <c r="H19" s="58">
        <v>2051</v>
      </c>
      <c r="I19" s="57">
        <v>2</v>
      </c>
      <c r="J19" s="27">
        <v>170</v>
      </c>
      <c r="K19" s="27">
        <v>444</v>
      </c>
      <c r="L19" s="27">
        <v>103</v>
      </c>
      <c r="M19" s="27">
        <v>561</v>
      </c>
      <c r="N19" s="27">
        <v>7</v>
      </c>
      <c r="O19" s="27">
        <v>453</v>
      </c>
      <c r="P19" s="28">
        <v>3826</v>
      </c>
      <c r="Q19" s="34">
        <v>620972</v>
      </c>
      <c r="R19" s="52">
        <v>3324</v>
      </c>
      <c r="S19" s="70">
        <f t="shared" si="2"/>
        <v>0.15102286401925391</v>
      </c>
    </row>
    <row r="20" spans="2:19" ht="16.5" thickTop="1" thickBot="1" x14ac:dyDescent="0.3">
      <c r="B20" s="39" t="s">
        <v>34</v>
      </c>
      <c r="C20" s="40">
        <v>16084</v>
      </c>
      <c r="D20" s="62">
        <v>23</v>
      </c>
      <c r="E20" s="63">
        <v>2</v>
      </c>
      <c r="F20" s="40">
        <v>9</v>
      </c>
      <c r="G20" s="62">
        <v>761</v>
      </c>
      <c r="H20" s="64">
        <v>744</v>
      </c>
      <c r="I20" s="63">
        <v>0</v>
      </c>
      <c r="J20" s="40">
        <v>73</v>
      </c>
      <c r="K20" s="40">
        <v>211</v>
      </c>
      <c r="L20" s="40">
        <v>634</v>
      </c>
      <c r="M20" s="40">
        <v>468</v>
      </c>
      <c r="N20" s="40">
        <v>5</v>
      </c>
      <c r="O20" s="40">
        <v>46</v>
      </c>
      <c r="P20" s="40">
        <v>2230</v>
      </c>
      <c r="Q20" s="41">
        <v>128500</v>
      </c>
      <c r="R20" s="67">
        <v>2159</v>
      </c>
      <c r="S20" s="70">
        <f t="shared" si="2"/>
        <v>3.2885595182955071E-2</v>
      </c>
    </row>
    <row r="21" spans="2:19" ht="16.5" thickTop="1" thickBot="1" x14ac:dyDescent="0.3">
      <c r="B21" s="38" t="s">
        <v>35</v>
      </c>
      <c r="C21" s="32">
        <f>SUM(C4:C20)</f>
        <v>574893</v>
      </c>
      <c r="D21" s="20">
        <f t="shared" ref="D21:Q21" si="3">SUM(D4:D20)</f>
        <v>375</v>
      </c>
      <c r="E21" s="30">
        <f t="shared" si="3"/>
        <v>179</v>
      </c>
      <c r="F21" s="32">
        <f t="shared" si="3"/>
        <v>636</v>
      </c>
      <c r="G21" s="20">
        <f t="shared" si="3"/>
        <v>59287</v>
      </c>
      <c r="H21" s="19">
        <f t="shared" si="3"/>
        <v>58308</v>
      </c>
      <c r="I21" s="30">
        <f t="shared" si="3"/>
        <v>63</v>
      </c>
      <c r="J21" s="32">
        <f t="shared" si="3"/>
        <v>2270</v>
      </c>
      <c r="K21" s="32">
        <f t="shared" si="3"/>
        <v>9938</v>
      </c>
      <c r="L21" s="32">
        <f t="shared" si="3"/>
        <v>4790</v>
      </c>
      <c r="M21" s="32">
        <f t="shared" si="3"/>
        <v>12164</v>
      </c>
      <c r="N21" s="32">
        <f t="shared" si="3"/>
        <v>3550</v>
      </c>
      <c r="O21" s="32">
        <f t="shared" si="3"/>
        <v>9363</v>
      </c>
      <c r="P21" s="32">
        <f t="shared" si="3"/>
        <v>96102</v>
      </c>
      <c r="Q21" s="36">
        <f t="shared" si="3"/>
        <v>17544640</v>
      </c>
      <c r="R21" s="72">
        <f>SUM(R4:R20)</f>
        <v>87722</v>
      </c>
      <c r="S21" s="70">
        <f t="shared" si="2"/>
        <v>9.552905770502268E-2</v>
      </c>
    </row>
    <row r="22" spans="2:19" ht="16.5" thickTop="1" thickBot="1" x14ac:dyDescent="0.3">
      <c r="B22" s="18" t="s">
        <v>47</v>
      </c>
      <c r="C22" s="29">
        <f>AVERAGE(C4:C20)</f>
        <v>33817.23529411765</v>
      </c>
      <c r="D22" s="22">
        <f t="shared" ref="D22:Q22" si="4">AVERAGE(D4:D20)</f>
        <v>22.058823529411764</v>
      </c>
      <c r="E22" s="31">
        <f t="shared" si="4"/>
        <v>10.529411764705882</v>
      </c>
      <c r="F22" s="29">
        <f t="shared" si="4"/>
        <v>37.411764705882355</v>
      </c>
      <c r="G22" s="22">
        <f t="shared" si="4"/>
        <v>3487.4705882352941</v>
      </c>
      <c r="H22" s="21">
        <f t="shared" si="4"/>
        <v>3429.8823529411766</v>
      </c>
      <c r="I22" s="31">
        <f t="shared" si="4"/>
        <v>3.7058823529411766</v>
      </c>
      <c r="J22" s="29">
        <f t="shared" si="4"/>
        <v>133.52941176470588</v>
      </c>
      <c r="K22" s="29">
        <f t="shared" si="4"/>
        <v>584.58823529411768</v>
      </c>
      <c r="L22" s="29">
        <f t="shared" si="4"/>
        <v>281.76470588235293</v>
      </c>
      <c r="M22" s="29">
        <f t="shared" si="4"/>
        <v>715.52941176470586</v>
      </c>
      <c r="N22" s="29">
        <f t="shared" si="4"/>
        <v>208.8235294117647</v>
      </c>
      <c r="O22" s="29">
        <f t="shared" si="4"/>
        <v>585.1875</v>
      </c>
      <c r="P22" s="29">
        <f t="shared" si="4"/>
        <v>5653.0588235294117</v>
      </c>
      <c r="Q22" s="37">
        <f t="shared" si="4"/>
        <v>1032037.6470588235</v>
      </c>
      <c r="R22" s="68"/>
      <c r="S22" s="71"/>
    </row>
    <row r="23" spans="2:19" ht="15.75" thickTop="1" x14ac:dyDescent="0.25"/>
    <row r="24" spans="2:19" ht="9" customHeight="1" x14ac:dyDescent="0.25">
      <c r="B24" s="16"/>
      <c r="C24" s="17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2:19" x14ac:dyDescent="0.25">
      <c r="B25" s="80" t="s">
        <v>36</v>
      </c>
      <c r="C25" s="80"/>
    </row>
    <row r="26" spans="2:19" ht="6.75" customHeight="1" thickBot="1" x14ac:dyDescent="0.3"/>
    <row r="27" spans="2:19" ht="15" customHeight="1" thickTop="1" thickBot="1" x14ac:dyDescent="0.3">
      <c r="B27" s="43" t="s">
        <v>46</v>
      </c>
      <c r="C27" s="44" t="s">
        <v>37</v>
      </c>
      <c r="D27" s="45" t="s">
        <v>38</v>
      </c>
      <c r="E27" s="45" t="s">
        <v>39</v>
      </c>
      <c r="F27" s="45" t="s">
        <v>40</v>
      </c>
      <c r="G27" s="45" t="s">
        <v>41</v>
      </c>
      <c r="H27" s="45" t="s">
        <v>42</v>
      </c>
      <c r="I27" s="45" t="s">
        <v>43</v>
      </c>
      <c r="J27" s="45" t="s">
        <v>44</v>
      </c>
      <c r="K27" s="42" t="s">
        <v>45</v>
      </c>
      <c r="L27" s="42" t="s">
        <v>16</v>
      </c>
    </row>
    <row r="28" spans="2:19" ht="16.5" thickTop="1" thickBot="1" x14ac:dyDescent="0.3">
      <c r="B28" s="50" t="s">
        <v>52</v>
      </c>
      <c r="C28" s="46">
        <v>10</v>
      </c>
      <c r="D28" s="47">
        <v>8</v>
      </c>
      <c r="E28" s="47">
        <v>0</v>
      </c>
      <c r="F28" s="47">
        <v>0</v>
      </c>
      <c r="G28" s="47">
        <v>0</v>
      </c>
      <c r="H28" s="47">
        <v>13</v>
      </c>
      <c r="I28" s="47">
        <v>0</v>
      </c>
      <c r="J28" s="47">
        <v>0</v>
      </c>
      <c r="K28" s="48">
        <v>0</v>
      </c>
      <c r="L28" s="49">
        <f>SUM(C28:K28)</f>
        <v>31</v>
      </c>
    </row>
    <row r="29" spans="2:19" ht="16.5" thickTop="1" thickBot="1" x14ac:dyDescent="0.3">
      <c r="B29" s="50" t="s">
        <v>50</v>
      </c>
      <c r="C29" s="46">
        <v>10</v>
      </c>
      <c r="D29" s="47">
        <v>6</v>
      </c>
      <c r="E29" s="47">
        <v>0</v>
      </c>
      <c r="F29" s="47">
        <v>1</v>
      </c>
      <c r="G29" s="47">
        <v>1</v>
      </c>
      <c r="H29" s="47">
        <v>14</v>
      </c>
      <c r="I29" s="47">
        <v>2</v>
      </c>
      <c r="J29" s="47">
        <v>0</v>
      </c>
      <c r="K29" s="48">
        <v>0</v>
      </c>
      <c r="L29" s="49">
        <v>34</v>
      </c>
    </row>
    <row r="30" spans="2:19" ht="16.5" thickTop="1" thickBot="1" x14ac:dyDescent="0.3">
      <c r="B30" s="69" t="s">
        <v>48</v>
      </c>
      <c r="C30" s="46">
        <v>11</v>
      </c>
      <c r="D30" s="47">
        <v>1</v>
      </c>
      <c r="E30" s="47">
        <v>0</v>
      </c>
      <c r="F30" s="47">
        <v>0</v>
      </c>
      <c r="G30" s="47">
        <v>2</v>
      </c>
      <c r="H30" s="47">
        <v>15</v>
      </c>
      <c r="I30" s="47">
        <v>1</v>
      </c>
      <c r="J30" s="47">
        <v>0</v>
      </c>
      <c r="K30" s="48">
        <v>0</v>
      </c>
      <c r="L30" s="49">
        <v>30</v>
      </c>
    </row>
    <row r="31" spans="2:19" ht="15.75" thickTop="1" x14ac:dyDescent="0.25"/>
  </sheetData>
  <mergeCells count="5">
    <mergeCell ref="D2:E2"/>
    <mergeCell ref="G2:I2"/>
    <mergeCell ref="B2:C2"/>
    <mergeCell ref="B25:C25"/>
    <mergeCell ref="B1:S1"/>
  </mergeCells>
  <pageMargins left="0.7" right="0.7" top="0.75" bottom="0.75" header="0.3" footer="0.3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Lisowski, Paul</cp:lastModifiedBy>
  <cp:lastPrinted>2023-11-06T14:03:42Z</cp:lastPrinted>
  <dcterms:created xsi:type="dcterms:W3CDTF">2020-06-01T16:24:35Z</dcterms:created>
  <dcterms:modified xsi:type="dcterms:W3CDTF">2023-11-06T14:22:37Z</dcterms:modified>
</cp:coreProperties>
</file>