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urveys\Master D3 Surveys - 2022\2021 D3 Stat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21" i="1" l="1"/>
  <c r="S18" i="1" l="1"/>
  <c r="S15" i="1"/>
  <c r="S14" i="1"/>
  <c r="S11" i="1"/>
  <c r="S9" i="1"/>
  <c r="S8" i="1"/>
  <c r="S7" i="1"/>
  <c r="S5" i="1"/>
  <c r="S4" i="1"/>
  <c r="S12" i="1"/>
  <c r="P15" i="1" l="1"/>
  <c r="P12" i="1"/>
  <c r="P10" i="1"/>
  <c r="S10" i="1" s="1"/>
  <c r="P5" i="1"/>
  <c r="P4" i="1" l="1"/>
  <c r="S6" i="1" l="1"/>
  <c r="P7" i="1"/>
  <c r="S20" i="1"/>
  <c r="S19" i="1"/>
  <c r="P18" i="1"/>
  <c r="S17" i="1"/>
  <c r="P16" i="1"/>
  <c r="S16" i="1" s="1"/>
  <c r="P14" i="1"/>
  <c r="S13" i="1"/>
  <c r="P9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1" i="1" l="1"/>
  <c r="S21" i="1" s="1"/>
  <c r="P22" i="1"/>
</calcChain>
</file>

<file path=xl/sharedStrings.xml><?xml version="1.0" encoding="utf-8"?>
<sst xmlns="http://schemas.openxmlformats.org/spreadsheetml/2006/main" count="61" uniqueCount="55">
  <si>
    <t>Department</t>
  </si>
  <si>
    <t>Population</t>
  </si>
  <si>
    <t>In Jurisdiction</t>
  </si>
  <si>
    <r>
      <t xml:space="preserve">All 
</t>
    </r>
    <r>
      <rPr>
        <b/>
        <sz val="9"/>
        <color theme="1"/>
        <rFont val="Calibri"/>
        <family val="2"/>
        <scheme val="minor"/>
      </rPr>
      <t>(NFIRS 111-112
 120-123)</t>
    </r>
  </si>
  <si>
    <t>$10,000
Loss or
More</t>
  </si>
  <si>
    <r>
      <t xml:space="preserve">Other Fires
</t>
    </r>
    <r>
      <rPr>
        <b/>
        <sz val="9"/>
        <color theme="1"/>
        <rFont val="Calibri"/>
        <family val="2"/>
        <scheme val="minor"/>
      </rPr>
      <t>(NFIRS 113-118,
130-173)</t>
    </r>
  </si>
  <si>
    <r>
      <t xml:space="preserve">Rescue&amp;EMS
</t>
    </r>
    <r>
      <rPr>
        <b/>
        <sz val="9"/>
        <color theme="1"/>
        <rFont val="Calibri"/>
        <family val="2"/>
        <scheme val="minor"/>
      </rPr>
      <t>(NFIRS 300-
381)</t>
    </r>
  </si>
  <si>
    <r>
      <t xml:space="preserve">EMS Only
</t>
    </r>
    <r>
      <rPr>
        <b/>
        <sz val="9"/>
        <color theme="1"/>
        <rFont val="Calibri"/>
        <family val="2"/>
        <scheme val="minor"/>
      </rPr>
      <t>(NFIRS 300,
311-324,381)</t>
    </r>
  </si>
  <si>
    <r>
      <rPr>
        <b/>
        <sz val="11"/>
        <color theme="1"/>
        <rFont val="Calibri"/>
        <family val="2"/>
        <scheme val="minor"/>
      </rPr>
      <t>Extrication</t>
    </r>
    <r>
      <rPr>
        <b/>
        <sz val="9"/>
        <color theme="1"/>
        <rFont val="Calibri"/>
        <family val="2"/>
        <scheme val="minor"/>
      </rPr>
      <t xml:space="preserve">
(NFIRS 352)</t>
    </r>
  </si>
  <si>
    <t>In Jurisdiction
Structure Fires</t>
  </si>
  <si>
    <r>
      <t xml:space="preserve">Hazardous
Condition
</t>
    </r>
    <r>
      <rPr>
        <b/>
        <sz val="9"/>
        <color theme="1"/>
        <rFont val="Calibri"/>
        <family val="2"/>
        <scheme val="minor"/>
      </rPr>
      <t>(NFIRS 400-482)</t>
    </r>
  </si>
  <si>
    <r>
      <t xml:space="preserve">Good Intent
</t>
    </r>
    <r>
      <rPr>
        <b/>
        <sz val="9"/>
        <color theme="1"/>
        <rFont val="Calibri"/>
        <family val="2"/>
        <scheme val="minor"/>
      </rPr>
      <t>(NFIRS 600-672)</t>
    </r>
  </si>
  <si>
    <r>
      <t xml:space="preserve">Service Calls
</t>
    </r>
    <r>
      <rPr>
        <b/>
        <sz val="9"/>
        <color theme="1"/>
        <rFont val="Calibri"/>
        <family val="2"/>
        <scheme val="minor"/>
      </rPr>
      <t>(NFIRS 500-561)</t>
    </r>
  </si>
  <si>
    <r>
      <t xml:space="preserve">False Calls
</t>
    </r>
    <r>
      <rPr>
        <b/>
        <sz val="9"/>
        <color theme="1"/>
        <rFont val="Calibri"/>
        <family val="2"/>
        <scheme val="minor"/>
      </rPr>
      <t>(NFIRS 700-751)</t>
    </r>
  </si>
  <si>
    <r>
      <t xml:space="preserve">Other Incidents
</t>
    </r>
    <r>
      <rPr>
        <b/>
        <sz val="9"/>
        <color theme="1"/>
        <rFont val="Calibri"/>
        <family val="2"/>
        <scheme val="minor"/>
      </rPr>
      <t>(NFIRS 200-251,
800+ &amp; Others)</t>
    </r>
  </si>
  <si>
    <t>Auto-Aid &amp;
Mutual Aid
Given</t>
  </si>
  <si>
    <t>Total</t>
  </si>
  <si>
    <t>Fire Loss</t>
  </si>
  <si>
    <t>Deerfield-Bannockburn</t>
  </si>
  <si>
    <t>Des Plaines</t>
  </si>
  <si>
    <t>Evanston</t>
  </si>
  <si>
    <t>Glencoe</t>
  </si>
  <si>
    <t>Glenview</t>
  </si>
  <si>
    <t>Highland Park</t>
  </si>
  <si>
    <t>Lincolnwood</t>
  </si>
  <si>
    <t>Morton Grove</t>
  </si>
  <si>
    <t>Niles</t>
  </si>
  <si>
    <t>North Maine</t>
  </si>
  <si>
    <t>Northbrook</t>
  </si>
  <si>
    <t>Northfield</t>
  </si>
  <si>
    <t>Park Ridge</t>
  </si>
  <si>
    <t>Prospect Heights</t>
  </si>
  <si>
    <t>Skokie</t>
  </si>
  <si>
    <t>Wilmette</t>
  </si>
  <si>
    <t>Winnetka-Kenilworth</t>
  </si>
  <si>
    <r>
      <t xml:space="preserve">Division 3 </t>
    </r>
    <r>
      <rPr>
        <b/>
        <i/>
        <sz val="11"/>
        <color theme="1"/>
        <rFont val="Calibri"/>
        <family val="2"/>
        <scheme val="minor"/>
      </rPr>
      <t>Totals</t>
    </r>
  </si>
  <si>
    <t>RED Center Dispatches</t>
  </si>
  <si>
    <t>Fire</t>
  </si>
  <si>
    <t>EMS</t>
  </si>
  <si>
    <t>TRT</t>
  </si>
  <si>
    <t>Haz Mat</t>
  </si>
  <si>
    <t>Dive</t>
  </si>
  <si>
    <t>Investigator</t>
  </si>
  <si>
    <t>Interdivisional</t>
  </si>
  <si>
    <t>Other</t>
  </si>
  <si>
    <t>Statewide</t>
  </si>
  <si>
    <r>
      <rPr>
        <b/>
        <u/>
        <sz val="11"/>
        <color theme="1"/>
        <rFont val="Calibri"/>
        <family val="2"/>
        <scheme val="minor"/>
      </rPr>
      <t>MABAS Division 3</t>
    </r>
    <r>
      <rPr>
        <sz val="11"/>
        <color theme="1"/>
        <rFont val="Calibri"/>
        <family val="2"/>
        <scheme val="minor"/>
      </rPr>
      <t xml:space="preserve">
2019 Box Alarms</t>
    </r>
  </si>
  <si>
    <t>2019 Division 3 Box Alarms</t>
  </si>
  <si>
    <t>Division 3 Averages</t>
  </si>
  <si>
    <t>2020 Division 3 Box Alarms</t>
  </si>
  <si>
    <t>2021 MABAS DIVISION 3 STATISTICS</t>
  </si>
  <si>
    <t>2020 Total Calls</t>
  </si>
  <si>
    <t>Total Calls</t>
  </si>
  <si>
    <t>% Increase/ (Decrease) From 2020</t>
  </si>
  <si>
    <t>2021 Division 3 Box Alarms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</si>
</sst>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0" borderId="2" xfId="0" applyFont="1" applyBorder="1" applyAlignment="1">
      <alignment horizontal="center" vertical="top" wrapText="1"/>
    </xf>
    <xf numFmtId="6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2" xfId="0" applyFont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/>
    <xf numFmtId="0" fontId="4" fillId="5" borderId="13" xfId="0" applyFont="1" applyFill="1" applyBorder="1"/>
    <xf numFmtId="3" fontId="1" fillId="3" borderId="19" xfId="0" applyNumberFormat="1" applyFont="1" applyFill="1" applyBorder="1"/>
    <xf numFmtId="3" fontId="1" fillId="3" borderId="16" xfId="0" applyNumberFormat="1" applyFont="1" applyFill="1" applyBorder="1"/>
    <xf numFmtId="3" fontId="4" fillId="5" borderId="20" xfId="0" applyNumberFormat="1" applyFont="1" applyFill="1" applyBorder="1"/>
    <xf numFmtId="3" fontId="4" fillId="5" borderId="21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4" fillId="5" borderId="30" xfId="0" applyNumberFormat="1" applyFont="1" applyFill="1" applyBorder="1"/>
    <xf numFmtId="3" fontId="1" fillId="3" borderId="24" xfId="0" applyNumberFormat="1" applyFont="1" applyFill="1" applyBorder="1"/>
    <xf numFmtId="3" fontId="4" fillId="5" borderId="25" xfId="0" applyNumberFormat="1" applyFont="1" applyFill="1" applyBorder="1"/>
    <xf numFmtId="3" fontId="1" fillId="3" borderId="29" xfId="0" applyNumberFormat="1" applyFont="1" applyFill="1" applyBorder="1"/>
    <xf numFmtId="6" fontId="0" fillId="0" borderId="31" xfId="0" applyNumberFormat="1" applyBorder="1"/>
    <xf numFmtId="6" fontId="0" fillId="0" borderId="32" xfId="0" applyNumberFormat="1" applyBorder="1"/>
    <xf numFmtId="6" fontId="0" fillId="0" borderId="33" xfId="0" applyNumberFormat="1" applyBorder="1"/>
    <xf numFmtId="6" fontId="1" fillId="3" borderId="33" xfId="0" applyNumberFormat="1" applyFont="1" applyFill="1" applyBorder="1"/>
    <xf numFmtId="6" fontId="4" fillId="5" borderId="34" xfId="0" applyNumberFormat="1" applyFont="1" applyFill="1" applyBorder="1"/>
    <xf numFmtId="0" fontId="1" fillId="3" borderId="30" xfId="0" applyFont="1" applyFill="1" applyBorder="1"/>
    <xf numFmtId="0" fontId="0" fillId="0" borderId="35" xfId="0" applyBorder="1"/>
    <xf numFmtId="3" fontId="0" fillId="0" borderId="35" xfId="0" applyNumberFormat="1" applyBorder="1"/>
    <xf numFmtId="6" fontId="0" fillId="0" borderId="39" xfId="0" applyNumberFormat="1" applyBorder="1"/>
    <xf numFmtId="0" fontId="6" fillId="0" borderId="42" xfId="0" applyFont="1" applyBorder="1" applyAlignment="1">
      <alignment horizontal="center"/>
    </xf>
    <xf numFmtId="0" fontId="0" fillId="0" borderId="41" xfId="0" applyBorder="1" applyAlignment="1">
      <alignment horizontal="center" wrapText="1"/>
    </xf>
    <xf numFmtId="3" fontId="6" fillId="0" borderId="41" xfId="0" applyNumberFormat="1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3" fontId="0" fillId="0" borderId="26" xfId="0" applyNumberFormat="1" applyBorder="1"/>
    <xf numFmtId="0" fontId="0" fillId="0" borderId="26" xfId="0" applyBorder="1"/>
    <xf numFmtId="0" fontId="0" fillId="0" borderId="40" xfId="0" applyBorder="1"/>
    <xf numFmtId="3" fontId="0" fillId="0" borderId="40" xfId="0" applyNumberFormat="1" applyBorder="1"/>
    <xf numFmtId="0" fontId="5" fillId="0" borderId="4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43" xfId="0" applyNumberFormat="1" applyFill="1" applyBorder="1" applyProtection="1">
      <protection locked="0"/>
    </xf>
    <xf numFmtId="3" fontId="0" fillId="0" borderId="14" xfId="0" applyNumberFormat="1" applyBorder="1"/>
    <xf numFmtId="3" fontId="0" fillId="0" borderId="22" xfId="0" applyNumberFormat="1" applyBorder="1"/>
    <xf numFmtId="3" fontId="0" fillId="0" borderId="17" xfId="0" applyNumberFormat="1" applyBorder="1"/>
    <xf numFmtId="3" fontId="0" fillId="0" borderId="15" xfId="0" applyNumberFormat="1" applyBorder="1"/>
    <xf numFmtId="3" fontId="0" fillId="0" borderId="23" xfId="0" applyNumberFormat="1" applyBorder="1"/>
    <xf numFmtId="3" fontId="0" fillId="0" borderId="18" xfId="0" applyNumberFormat="1" applyBorder="1"/>
    <xf numFmtId="3" fontId="0" fillId="0" borderId="16" xfId="0" applyNumberFormat="1" applyBorder="1"/>
    <xf numFmtId="3" fontId="0" fillId="0" borderId="24" xfId="0" applyNumberFormat="1" applyBorder="1"/>
    <xf numFmtId="3" fontId="0" fillId="0" borderId="19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44" xfId="0" applyNumberFormat="1" applyFill="1" applyBorder="1" applyProtection="1">
      <protection locked="0"/>
    </xf>
    <xf numFmtId="3" fontId="0" fillId="0" borderId="43" xfId="0" applyNumberFormat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0" fontId="0" fillId="0" borderId="41" xfId="0" applyBorder="1"/>
    <xf numFmtId="0" fontId="5" fillId="0" borderId="1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10" fontId="0" fillId="0" borderId="44" xfId="0" applyNumberFormat="1" applyBorder="1"/>
    <xf numFmtId="10" fontId="0" fillId="0" borderId="46" xfId="0" applyNumberFormat="1" applyBorder="1"/>
    <xf numFmtId="3" fontId="0" fillId="0" borderId="41" xfId="0" applyNumberFormat="1" applyBorder="1"/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1"/>
  <sheetViews>
    <sheetView tabSelected="1" workbookViewId="0">
      <selection activeCell="R29" sqref="R29"/>
    </sheetView>
  </sheetViews>
  <sheetFormatPr defaultRowHeight="15" x14ac:dyDescent="0.25"/>
  <cols>
    <col min="1" max="1" width="3.85546875" customWidth="1"/>
    <col min="2" max="2" width="29.42578125" customWidth="1"/>
    <col min="3" max="3" width="12" style="3" customWidth="1"/>
    <col min="4" max="4" width="15.7109375" customWidth="1"/>
    <col min="6" max="6" width="14.5703125" customWidth="1"/>
    <col min="7" max="7" width="15.7109375" customWidth="1"/>
    <col min="8" max="8" width="12.5703125" customWidth="1"/>
    <col min="9" max="9" width="13.28515625" customWidth="1"/>
    <col min="10" max="13" width="13.42578125" bestFit="1" customWidth="1"/>
    <col min="14" max="14" width="14.85546875" customWidth="1"/>
    <col min="15" max="15" width="12.5703125" customWidth="1"/>
    <col min="16" max="16" width="9.85546875" customWidth="1"/>
    <col min="17" max="17" width="11.7109375" customWidth="1"/>
    <col min="19" max="19" width="10.7109375" customWidth="1"/>
  </cols>
  <sheetData>
    <row r="1" spans="2:19" ht="32.25" thickBot="1" x14ac:dyDescent="0.55000000000000004">
      <c r="B1" s="82" t="s">
        <v>50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s="1" customFormat="1" ht="29.25" customHeight="1" thickBot="1" x14ac:dyDescent="0.3">
      <c r="B2" s="79"/>
      <c r="C2" s="80"/>
      <c r="D2" s="74" t="s">
        <v>9</v>
      </c>
      <c r="E2" s="75"/>
      <c r="F2" s="13" t="s">
        <v>2</v>
      </c>
      <c r="G2" s="76" t="s">
        <v>2</v>
      </c>
      <c r="H2" s="77"/>
      <c r="I2" s="78"/>
      <c r="J2" s="13" t="s">
        <v>2</v>
      </c>
      <c r="K2" s="13" t="s">
        <v>2</v>
      </c>
      <c r="L2" s="13" t="s">
        <v>2</v>
      </c>
      <c r="M2" s="13" t="s">
        <v>2</v>
      </c>
      <c r="N2" s="13" t="s">
        <v>2</v>
      </c>
      <c r="O2" s="14"/>
      <c r="P2" s="14"/>
      <c r="Q2" s="14"/>
    </row>
    <row r="3" spans="2:19" s="2" customFormat="1" ht="50.25" customHeight="1" thickBot="1" x14ac:dyDescent="0.3">
      <c r="B3" s="15" t="s">
        <v>0</v>
      </c>
      <c r="C3" s="7" t="s">
        <v>1</v>
      </c>
      <c r="D3" s="4" t="s">
        <v>3</v>
      </c>
      <c r="E3" s="5" t="s">
        <v>4</v>
      </c>
      <c r="F3" s="8" t="s">
        <v>5</v>
      </c>
      <c r="G3" s="9" t="s">
        <v>6</v>
      </c>
      <c r="H3" s="6" t="s">
        <v>7</v>
      </c>
      <c r="I3" s="10" t="s">
        <v>8</v>
      </c>
      <c r="J3" s="8" t="s">
        <v>10</v>
      </c>
      <c r="K3" s="11" t="s">
        <v>12</v>
      </c>
      <c r="L3" s="11" t="s">
        <v>11</v>
      </c>
      <c r="M3" s="11" t="s">
        <v>13</v>
      </c>
      <c r="N3" s="11" t="s">
        <v>14</v>
      </c>
      <c r="O3" s="8" t="s">
        <v>15</v>
      </c>
      <c r="P3" s="12" t="s">
        <v>52</v>
      </c>
      <c r="Q3" s="12" t="s">
        <v>17</v>
      </c>
      <c r="R3" s="51" t="s">
        <v>51</v>
      </c>
      <c r="S3" s="51" t="s">
        <v>53</v>
      </c>
    </row>
    <row r="4" spans="2:19" ht="16.5" thickTop="1" thickBot="1" x14ac:dyDescent="0.3">
      <c r="B4" s="23" t="s">
        <v>18</v>
      </c>
      <c r="C4" s="26">
        <v>20000</v>
      </c>
      <c r="D4" s="53">
        <v>6</v>
      </c>
      <c r="E4" s="54">
        <v>2</v>
      </c>
      <c r="F4" s="26">
        <v>24</v>
      </c>
      <c r="G4" s="53">
        <v>1477</v>
      </c>
      <c r="H4" s="55">
        <v>1422</v>
      </c>
      <c r="I4" s="54">
        <v>0</v>
      </c>
      <c r="J4" s="26">
        <v>101</v>
      </c>
      <c r="K4" s="26">
        <v>141</v>
      </c>
      <c r="L4" s="26">
        <v>71</v>
      </c>
      <c r="M4" s="26">
        <v>631</v>
      </c>
      <c r="N4" s="26">
        <v>4</v>
      </c>
      <c r="O4" s="26">
        <v>483</v>
      </c>
      <c r="P4" s="26">
        <f t="shared" ref="P4:P18" si="0">D4+F4+G4+J4+K4+L4+M4+N4+O4</f>
        <v>2938</v>
      </c>
      <c r="Q4" s="33">
        <v>553600</v>
      </c>
      <c r="R4" s="65">
        <v>2722</v>
      </c>
      <c r="S4" s="71">
        <f t="shared" ref="S4:S12" si="1">(P4-R4)/R4</f>
        <v>7.9353416605437183E-2</v>
      </c>
    </row>
    <row r="5" spans="2:19" ht="16.5" thickTop="1" thickBot="1" x14ac:dyDescent="0.3">
      <c r="B5" s="24" t="s">
        <v>19</v>
      </c>
      <c r="C5" s="27">
        <v>58989</v>
      </c>
      <c r="D5" s="56">
        <v>22</v>
      </c>
      <c r="E5" s="57">
        <v>13</v>
      </c>
      <c r="F5" s="27">
        <v>92</v>
      </c>
      <c r="G5" s="56">
        <v>7073</v>
      </c>
      <c r="H5" s="58">
        <v>7009</v>
      </c>
      <c r="I5" s="57">
        <v>7</v>
      </c>
      <c r="J5" s="27">
        <v>189</v>
      </c>
      <c r="K5" s="27">
        <v>253</v>
      </c>
      <c r="L5" s="27">
        <v>154</v>
      </c>
      <c r="M5" s="27">
        <v>819</v>
      </c>
      <c r="N5" s="27">
        <v>36</v>
      </c>
      <c r="O5" s="27">
        <v>901</v>
      </c>
      <c r="P5" s="28">
        <f t="shared" si="0"/>
        <v>9539</v>
      </c>
      <c r="Q5" s="34"/>
      <c r="R5" s="52">
        <v>8540</v>
      </c>
      <c r="S5" s="71">
        <f t="shared" si="1"/>
        <v>0.11697892271662763</v>
      </c>
    </row>
    <row r="6" spans="2:19" ht="16.5" thickTop="1" thickBot="1" x14ac:dyDescent="0.3">
      <c r="B6" s="24" t="s">
        <v>20</v>
      </c>
      <c r="C6" s="27">
        <v>75000</v>
      </c>
      <c r="D6" s="56">
        <v>26</v>
      </c>
      <c r="E6" s="57">
        <v>11</v>
      </c>
      <c r="F6" s="27">
        <v>63</v>
      </c>
      <c r="G6" s="56">
        <v>6678</v>
      </c>
      <c r="H6" s="58">
        <v>6528</v>
      </c>
      <c r="I6" s="57">
        <v>1</v>
      </c>
      <c r="J6" s="27">
        <v>344</v>
      </c>
      <c r="K6" s="27">
        <v>1258</v>
      </c>
      <c r="L6" s="27">
        <v>190</v>
      </c>
      <c r="M6" s="27">
        <v>1288</v>
      </c>
      <c r="N6" s="27">
        <v>12</v>
      </c>
      <c r="O6" s="27">
        <v>55</v>
      </c>
      <c r="P6" s="28">
        <v>9867</v>
      </c>
      <c r="Q6" s="34">
        <v>1616000</v>
      </c>
      <c r="R6" s="66"/>
      <c r="S6" s="71" t="e">
        <f t="shared" si="1"/>
        <v>#DIV/0!</v>
      </c>
    </row>
    <row r="7" spans="2:19" ht="16.5" thickTop="1" thickBot="1" x14ac:dyDescent="0.3">
      <c r="B7" s="24" t="s">
        <v>21</v>
      </c>
      <c r="C7" s="27">
        <v>8849</v>
      </c>
      <c r="D7" s="56">
        <v>3</v>
      </c>
      <c r="E7" s="57">
        <v>2</v>
      </c>
      <c r="F7" s="27">
        <v>7</v>
      </c>
      <c r="G7" s="56">
        <v>387</v>
      </c>
      <c r="H7" s="58">
        <v>387</v>
      </c>
      <c r="I7" s="57">
        <v>0</v>
      </c>
      <c r="J7" s="27">
        <v>66</v>
      </c>
      <c r="K7" s="27">
        <v>41</v>
      </c>
      <c r="L7" s="27">
        <v>78</v>
      </c>
      <c r="M7" s="27">
        <v>259</v>
      </c>
      <c r="N7" s="27">
        <v>1</v>
      </c>
      <c r="O7" s="27">
        <v>462</v>
      </c>
      <c r="P7" s="28">
        <f t="shared" si="0"/>
        <v>1304</v>
      </c>
      <c r="Q7" s="34">
        <v>143500</v>
      </c>
      <c r="R7" s="52">
        <v>1312</v>
      </c>
      <c r="S7" s="71">
        <f t="shared" si="1"/>
        <v>-6.0975609756097563E-3</v>
      </c>
    </row>
    <row r="8" spans="2:19" ht="16.5" thickTop="1" thickBot="1" x14ac:dyDescent="0.3">
      <c r="B8" s="24" t="s">
        <v>22</v>
      </c>
      <c r="C8" s="27">
        <v>60000</v>
      </c>
      <c r="D8" s="56">
        <v>26</v>
      </c>
      <c r="E8" s="57">
        <v>7</v>
      </c>
      <c r="F8" s="27">
        <v>97</v>
      </c>
      <c r="G8" s="56">
        <v>5601</v>
      </c>
      <c r="H8" s="58">
        <v>5601</v>
      </c>
      <c r="I8" s="57">
        <v>6</v>
      </c>
      <c r="J8" s="27">
        <v>234</v>
      </c>
      <c r="K8" s="27">
        <v>796</v>
      </c>
      <c r="L8" s="27">
        <v>242</v>
      </c>
      <c r="M8" s="27">
        <v>1428</v>
      </c>
      <c r="N8" s="27">
        <v>6</v>
      </c>
      <c r="O8" s="27">
        <v>375</v>
      </c>
      <c r="P8" s="28">
        <v>8809</v>
      </c>
      <c r="Q8" s="34">
        <v>1147524</v>
      </c>
      <c r="R8" s="52">
        <v>7658</v>
      </c>
      <c r="S8" s="71">
        <f t="shared" si="1"/>
        <v>0.15030033951423349</v>
      </c>
    </row>
    <row r="9" spans="2:19" ht="16.5" thickTop="1" thickBot="1" x14ac:dyDescent="0.3">
      <c r="B9" s="25" t="s">
        <v>23</v>
      </c>
      <c r="C9" s="28">
        <v>35326</v>
      </c>
      <c r="D9" s="59">
        <v>11</v>
      </c>
      <c r="E9" s="60">
        <v>5</v>
      </c>
      <c r="F9" s="28">
        <v>46</v>
      </c>
      <c r="G9" s="59">
        <v>2513</v>
      </c>
      <c r="H9" s="61">
        <v>2463</v>
      </c>
      <c r="I9" s="60">
        <v>7</v>
      </c>
      <c r="J9" s="28">
        <v>249</v>
      </c>
      <c r="K9" s="28">
        <v>676</v>
      </c>
      <c r="L9" s="28">
        <v>641</v>
      </c>
      <c r="M9" s="28">
        <v>1362</v>
      </c>
      <c r="N9" s="28">
        <v>7</v>
      </c>
      <c r="O9" s="28">
        <v>104</v>
      </c>
      <c r="P9" s="28">
        <f t="shared" si="0"/>
        <v>5609</v>
      </c>
      <c r="Q9" s="35">
        <v>1187812</v>
      </c>
      <c r="R9" s="52">
        <v>5307</v>
      </c>
      <c r="S9" s="71">
        <f t="shared" si="1"/>
        <v>5.6905973242886751E-2</v>
      </c>
    </row>
    <row r="10" spans="2:19" ht="16.5" thickTop="1" thickBot="1" x14ac:dyDescent="0.3">
      <c r="B10" s="24" t="s">
        <v>24</v>
      </c>
      <c r="C10" s="27">
        <v>13463</v>
      </c>
      <c r="D10" s="56">
        <v>6</v>
      </c>
      <c r="E10" s="57">
        <v>6</v>
      </c>
      <c r="F10" s="27">
        <v>22</v>
      </c>
      <c r="G10" s="56">
        <v>1802</v>
      </c>
      <c r="H10" s="58">
        <v>1789</v>
      </c>
      <c r="I10" s="57">
        <v>0</v>
      </c>
      <c r="J10" s="27">
        <v>65</v>
      </c>
      <c r="K10" s="27">
        <v>489</v>
      </c>
      <c r="L10" s="27">
        <v>128</v>
      </c>
      <c r="M10" s="27">
        <v>340</v>
      </c>
      <c r="N10" s="27">
        <v>19</v>
      </c>
      <c r="O10" s="27">
        <v>6</v>
      </c>
      <c r="P10" s="28">
        <f t="shared" si="0"/>
        <v>2877</v>
      </c>
      <c r="Q10" s="34">
        <v>947460</v>
      </c>
      <c r="R10" s="52">
        <v>2945</v>
      </c>
      <c r="S10" s="71">
        <f t="shared" si="1"/>
        <v>-2.3089983022071308E-2</v>
      </c>
    </row>
    <row r="11" spans="2:19" ht="16.5" thickTop="1" thickBot="1" x14ac:dyDescent="0.3">
      <c r="B11" s="24" t="s">
        <v>25</v>
      </c>
      <c r="C11" s="27">
        <v>25297</v>
      </c>
      <c r="D11" s="56">
        <v>8</v>
      </c>
      <c r="E11" s="57">
        <v>2</v>
      </c>
      <c r="F11" s="27">
        <v>76</v>
      </c>
      <c r="G11" s="56">
        <v>2261</v>
      </c>
      <c r="H11" s="58">
        <v>1998</v>
      </c>
      <c r="I11" s="57">
        <v>0</v>
      </c>
      <c r="J11" s="27">
        <v>108</v>
      </c>
      <c r="K11" s="27">
        <v>730</v>
      </c>
      <c r="L11" s="27">
        <v>478</v>
      </c>
      <c r="M11" s="27">
        <v>400</v>
      </c>
      <c r="N11" s="27">
        <v>4</v>
      </c>
      <c r="O11" s="27">
        <v>335</v>
      </c>
      <c r="P11" s="28">
        <v>4065</v>
      </c>
      <c r="Q11" s="34">
        <v>40000</v>
      </c>
      <c r="R11" s="52">
        <v>3530</v>
      </c>
      <c r="S11" s="71">
        <f t="shared" si="1"/>
        <v>0.15155807365439095</v>
      </c>
    </row>
    <row r="12" spans="2:19" ht="16.5" thickTop="1" thickBot="1" x14ac:dyDescent="0.3">
      <c r="B12" s="24" t="s">
        <v>26</v>
      </c>
      <c r="C12" s="27">
        <v>30912</v>
      </c>
      <c r="D12" s="56">
        <v>11</v>
      </c>
      <c r="E12" s="57">
        <v>9</v>
      </c>
      <c r="F12" s="27">
        <v>59</v>
      </c>
      <c r="G12" s="56">
        <v>4624</v>
      </c>
      <c r="H12" s="58">
        <v>4596</v>
      </c>
      <c r="I12" s="57">
        <v>2</v>
      </c>
      <c r="J12" s="27">
        <v>138</v>
      </c>
      <c r="K12" s="27">
        <v>569</v>
      </c>
      <c r="L12" s="27">
        <v>132</v>
      </c>
      <c r="M12" s="27">
        <v>636</v>
      </c>
      <c r="N12" s="27">
        <v>16</v>
      </c>
      <c r="O12" s="27">
        <v>1600</v>
      </c>
      <c r="P12" s="28">
        <f t="shared" si="0"/>
        <v>7785</v>
      </c>
      <c r="Q12" s="34">
        <v>562900</v>
      </c>
      <c r="R12" s="52">
        <v>6605</v>
      </c>
      <c r="S12" s="71">
        <f t="shared" si="1"/>
        <v>0.17865253595760788</v>
      </c>
    </row>
    <row r="13" spans="2:19" ht="16.5" thickTop="1" thickBot="1" x14ac:dyDescent="0.3">
      <c r="B13" s="24" t="s">
        <v>27</v>
      </c>
      <c r="C13" s="27">
        <v>30000</v>
      </c>
      <c r="D13" s="56">
        <v>12</v>
      </c>
      <c r="E13" s="57">
        <v>2</v>
      </c>
      <c r="F13" s="27">
        <v>26</v>
      </c>
      <c r="G13" s="56">
        <v>2104</v>
      </c>
      <c r="H13" s="58">
        <v>2081</v>
      </c>
      <c r="I13" s="57">
        <v>0</v>
      </c>
      <c r="J13" s="27">
        <v>69</v>
      </c>
      <c r="K13" s="27">
        <v>247</v>
      </c>
      <c r="L13" s="27">
        <v>92</v>
      </c>
      <c r="M13" s="27">
        <v>331</v>
      </c>
      <c r="N13" s="27">
        <v>2</v>
      </c>
      <c r="O13" s="27">
        <v>431</v>
      </c>
      <c r="P13" s="28">
        <v>3385</v>
      </c>
      <c r="Q13" s="34">
        <v>282050</v>
      </c>
      <c r="R13" s="52">
        <v>3097</v>
      </c>
      <c r="S13" s="71">
        <f t="shared" ref="S13:S21" si="2">(P13-R13)/R13</f>
        <v>9.2993219244430089E-2</v>
      </c>
    </row>
    <row r="14" spans="2:19" ht="16.5" thickTop="1" thickBot="1" x14ac:dyDescent="0.3">
      <c r="B14" s="24" t="s">
        <v>28</v>
      </c>
      <c r="C14" s="27">
        <v>40000</v>
      </c>
      <c r="D14" s="56">
        <v>16</v>
      </c>
      <c r="E14" s="57">
        <v>6</v>
      </c>
      <c r="F14" s="27">
        <v>68</v>
      </c>
      <c r="G14" s="56">
        <v>3624</v>
      </c>
      <c r="H14" s="58">
        <v>3590</v>
      </c>
      <c r="I14" s="57">
        <v>0</v>
      </c>
      <c r="J14" s="27">
        <v>147</v>
      </c>
      <c r="K14" s="27">
        <v>1576</v>
      </c>
      <c r="L14" s="27">
        <v>175</v>
      </c>
      <c r="M14" s="27">
        <v>1050</v>
      </c>
      <c r="N14" s="27">
        <v>11</v>
      </c>
      <c r="O14" s="27">
        <v>312</v>
      </c>
      <c r="P14" s="28">
        <f t="shared" si="0"/>
        <v>6979</v>
      </c>
      <c r="Q14" s="34">
        <v>684825</v>
      </c>
      <c r="R14" s="52">
        <v>6035</v>
      </c>
      <c r="S14" s="71">
        <f t="shared" si="2"/>
        <v>0.1564208782104391</v>
      </c>
    </row>
    <row r="15" spans="2:19" ht="16.5" thickTop="1" thickBot="1" x14ac:dyDescent="0.3">
      <c r="B15" s="24" t="s">
        <v>29</v>
      </c>
      <c r="C15" s="27">
        <v>5420</v>
      </c>
      <c r="D15" s="56"/>
      <c r="E15" s="57"/>
      <c r="F15" s="27"/>
      <c r="G15" s="56"/>
      <c r="H15" s="58"/>
      <c r="I15" s="57"/>
      <c r="J15" s="27"/>
      <c r="K15" s="27"/>
      <c r="L15" s="27"/>
      <c r="M15" s="27"/>
      <c r="N15" s="27"/>
      <c r="O15" s="27"/>
      <c r="P15" s="28">
        <f t="shared" si="0"/>
        <v>0</v>
      </c>
      <c r="Q15" s="34"/>
      <c r="R15" s="52">
        <v>1372</v>
      </c>
      <c r="S15" s="71">
        <f t="shared" si="2"/>
        <v>-1</v>
      </c>
    </row>
    <row r="16" spans="2:19" ht="16.5" thickTop="1" thickBot="1" x14ac:dyDescent="0.3">
      <c r="B16" s="24" t="s">
        <v>30</v>
      </c>
      <c r="C16" s="27">
        <v>37480</v>
      </c>
      <c r="D16" s="56">
        <v>4</v>
      </c>
      <c r="E16" s="57">
        <v>1</v>
      </c>
      <c r="F16" s="27">
        <v>39</v>
      </c>
      <c r="G16" s="56">
        <v>3023</v>
      </c>
      <c r="H16" s="58">
        <v>2985</v>
      </c>
      <c r="I16" s="57">
        <v>1</v>
      </c>
      <c r="J16" s="27">
        <v>130</v>
      </c>
      <c r="K16" s="27">
        <v>305</v>
      </c>
      <c r="L16" s="27">
        <v>94</v>
      </c>
      <c r="M16" s="27">
        <v>745</v>
      </c>
      <c r="N16" s="27">
        <v>7</v>
      </c>
      <c r="O16" s="27">
        <v>878</v>
      </c>
      <c r="P16" s="28">
        <f t="shared" si="0"/>
        <v>5225</v>
      </c>
      <c r="Q16" s="34">
        <v>703000</v>
      </c>
      <c r="R16" s="52">
        <v>4788</v>
      </c>
      <c r="S16" s="71">
        <f t="shared" si="2"/>
        <v>9.1269841269841265E-2</v>
      </c>
    </row>
    <row r="17" spans="2:19" ht="16.5" thickTop="1" thickBot="1" x14ac:dyDescent="0.3">
      <c r="B17" s="24" t="s">
        <v>31</v>
      </c>
      <c r="C17" s="27">
        <v>16750</v>
      </c>
      <c r="D17" s="56">
        <v>2</v>
      </c>
      <c r="E17" s="57">
        <v>1</v>
      </c>
      <c r="F17" s="27">
        <v>19</v>
      </c>
      <c r="G17" s="56">
        <v>1187</v>
      </c>
      <c r="H17" s="58">
        <v>1129</v>
      </c>
      <c r="I17" s="57">
        <v>1</v>
      </c>
      <c r="J17" s="27">
        <v>77</v>
      </c>
      <c r="K17" s="27">
        <v>178</v>
      </c>
      <c r="L17" s="27">
        <v>52</v>
      </c>
      <c r="M17" s="27">
        <v>228</v>
      </c>
      <c r="N17" s="27">
        <v>1</v>
      </c>
      <c r="O17" s="27">
        <v>668</v>
      </c>
      <c r="P17" s="28">
        <v>2415</v>
      </c>
      <c r="Q17" s="34">
        <v>0</v>
      </c>
      <c r="R17" s="52">
        <v>2197</v>
      </c>
      <c r="S17" s="71">
        <f t="shared" si="2"/>
        <v>9.9226217569412842E-2</v>
      </c>
    </row>
    <row r="18" spans="2:19" ht="16.5" thickTop="1" thickBot="1" x14ac:dyDescent="0.3">
      <c r="B18" s="25" t="s">
        <v>32</v>
      </c>
      <c r="C18" s="28">
        <v>67824</v>
      </c>
      <c r="D18" s="59">
        <v>18</v>
      </c>
      <c r="E18" s="60">
        <v>9</v>
      </c>
      <c r="F18" s="28">
        <v>94</v>
      </c>
      <c r="G18" s="59">
        <v>6566</v>
      </c>
      <c r="H18" s="61">
        <v>6560</v>
      </c>
      <c r="I18" s="60">
        <v>6</v>
      </c>
      <c r="J18" s="28">
        <v>416</v>
      </c>
      <c r="K18" s="28">
        <v>929</v>
      </c>
      <c r="L18" s="28">
        <v>295</v>
      </c>
      <c r="M18" s="28">
        <v>1415</v>
      </c>
      <c r="N18" s="28">
        <v>93</v>
      </c>
      <c r="O18" s="28">
        <v>244</v>
      </c>
      <c r="P18" s="28">
        <f t="shared" si="0"/>
        <v>10070</v>
      </c>
      <c r="Q18" s="35">
        <v>2265373</v>
      </c>
      <c r="R18" s="52">
        <v>9178</v>
      </c>
      <c r="S18" s="71">
        <f t="shared" si="2"/>
        <v>9.7188930050119846E-2</v>
      </c>
    </row>
    <row r="19" spans="2:19" ht="16.5" thickTop="1" thickBot="1" x14ac:dyDescent="0.3">
      <c r="B19" s="24" t="s">
        <v>33</v>
      </c>
      <c r="C19" s="27">
        <v>28000</v>
      </c>
      <c r="D19" s="56">
        <v>14</v>
      </c>
      <c r="E19" s="57">
        <v>3</v>
      </c>
      <c r="F19" s="27">
        <v>15</v>
      </c>
      <c r="G19" s="56">
        <v>1764</v>
      </c>
      <c r="H19" s="58">
        <v>1764</v>
      </c>
      <c r="I19" s="57">
        <v>0</v>
      </c>
      <c r="J19" s="27">
        <v>161</v>
      </c>
      <c r="K19" s="27">
        <v>362</v>
      </c>
      <c r="L19" s="27">
        <v>101</v>
      </c>
      <c r="M19" s="27">
        <v>508</v>
      </c>
      <c r="N19" s="27">
        <v>4</v>
      </c>
      <c r="O19" s="27">
        <v>378</v>
      </c>
      <c r="P19" s="28">
        <v>3324</v>
      </c>
      <c r="Q19" s="34">
        <v>167500</v>
      </c>
      <c r="R19" s="52">
        <v>2983</v>
      </c>
      <c r="S19" s="71">
        <f t="shared" si="2"/>
        <v>0.1143144485417365</v>
      </c>
    </row>
    <row r="20" spans="2:19" ht="16.5" thickTop="1" thickBot="1" x14ac:dyDescent="0.3">
      <c r="B20" s="39" t="s">
        <v>34</v>
      </c>
      <c r="C20" s="40">
        <v>15526</v>
      </c>
      <c r="D20" s="62">
        <v>5</v>
      </c>
      <c r="E20" s="63">
        <v>2</v>
      </c>
      <c r="F20" s="40">
        <v>10</v>
      </c>
      <c r="G20" s="62">
        <v>611</v>
      </c>
      <c r="H20" s="64">
        <v>570</v>
      </c>
      <c r="I20" s="63">
        <v>0</v>
      </c>
      <c r="J20" s="40">
        <v>108</v>
      </c>
      <c r="K20" s="40">
        <v>215</v>
      </c>
      <c r="L20" s="40">
        <v>174</v>
      </c>
      <c r="M20" s="40">
        <v>496</v>
      </c>
      <c r="N20" s="40">
        <v>2</v>
      </c>
      <c r="O20" s="40">
        <v>319</v>
      </c>
      <c r="P20" s="40">
        <v>2159</v>
      </c>
      <c r="Q20" s="41">
        <v>590110</v>
      </c>
      <c r="R20" s="67">
        <v>1981</v>
      </c>
      <c r="S20" s="71">
        <f t="shared" si="2"/>
        <v>8.9853609288238268E-2</v>
      </c>
    </row>
    <row r="21" spans="2:19" ht="16.5" thickTop="1" thickBot="1" x14ac:dyDescent="0.3">
      <c r="B21" s="38" t="s">
        <v>35</v>
      </c>
      <c r="C21" s="32">
        <f>SUM(C4:C20)</f>
        <v>568836</v>
      </c>
      <c r="D21" s="20">
        <f t="shared" ref="D21:Q21" si="3">SUM(D4:D20)</f>
        <v>190</v>
      </c>
      <c r="E21" s="30">
        <f t="shared" si="3"/>
        <v>81</v>
      </c>
      <c r="F21" s="32">
        <f t="shared" si="3"/>
        <v>757</v>
      </c>
      <c r="G21" s="20">
        <f t="shared" si="3"/>
        <v>51295</v>
      </c>
      <c r="H21" s="19">
        <f t="shared" si="3"/>
        <v>50472</v>
      </c>
      <c r="I21" s="30">
        <f t="shared" si="3"/>
        <v>31</v>
      </c>
      <c r="J21" s="32">
        <f t="shared" si="3"/>
        <v>2602</v>
      </c>
      <c r="K21" s="32">
        <f t="shared" si="3"/>
        <v>8765</v>
      </c>
      <c r="L21" s="32">
        <f t="shared" si="3"/>
        <v>3097</v>
      </c>
      <c r="M21" s="32">
        <f t="shared" si="3"/>
        <v>11936</v>
      </c>
      <c r="N21" s="32">
        <f t="shared" si="3"/>
        <v>225</v>
      </c>
      <c r="O21" s="32">
        <f t="shared" si="3"/>
        <v>7551</v>
      </c>
      <c r="P21" s="32">
        <f t="shared" si="3"/>
        <v>86350</v>
      </c>
      <c r="Q21" s="36">
        <f t="shared" si="3"/>
        <v>10891654</v>
      </c>
      <c r="R21" s="73">
        <f>SUM(R4:R20)</f>
        <v>70250</v>
      </c>
      <c r="S21" s="71">
        <f t="shared" si="2"/>
        <v>0.2291814946619217</v>
      </c>
    </row>
    <row r="22" spans="2:19" ht="16.5" thickTop="1" thickBot="1" x14ac:dyDescent="0.3">
      <c r="B22" s="18" t="s">
        <v>48</v>
      </c>
      <c r="C22" s="29">
        <f>AVERAGE(C4:C20)</f>
        <v>33460.941176470587</v>
      </c>
      <c r="D22" s="22">
        <f t="shared" ref="D22:Q22" si="4">AVERAGE(D4:D20)</f>
        <v>11.875</v>
      </c>
      <c r="E22" s="31">
        <f t="shared" si="4"/>
        <v>5.0625</v>
      </c>
      <c r="F22" s="29">
        <f t="shared" si="4"/>
        <v>47.3125</v>
      </c>
      <c r="G22" s="22">
        <f t="shared" si="4"/>
        <v>3205.9375</v>
      </c>
      <c r="H22" s="21">
        <f t="shared" si="4"/>
        <v>3154.5</v>
      </c>
      <c r="I22" s="31">
        <f t="shared" si="4"/>
        <v>1.9375</v>
      </c>
      <c r="J22" s="29">
        <f t="shared" si="4"/>
        <v>162.625</v>
      </c>
      <c r="K22" s="29">
        <f t="shared" si="4"/>
        <v>547.8125</v>
      </c>
      <c r="L22" s="29">
        <f t="shared" si="4"/>
        <v>193.5625</v>
      </c>
      <c r="M22" s="29">
        <f t="shared" si="4"/>
        <v>746</v>
      </c>
      <c r="N22" s="29">
        <f t="shared" si="4"/>
        <v>14.0625</v>
      </c>
      <c r="O22" s="29">
        <f t="shared" si="4"/>
        <v>471.9375</v>
      </c>
      <c r="P22" s="29">
        <f t="shared" si="4"/>
        <v>5079.411764705882</v>
      </c>
      <c r="Q22" s="37">
        <f t="shared" si="4"/>
        <v>726110.26666666672</v>
      </c>
      <c r="R22" s="68"/>
      <c r="S22" s="72"/>
    </row>
    <row r="23" spans="2:19" ht="15.75" thickTop="1" x14ac:dyDescent="0.25"/>
    <row r="24" spans="2:19" ht="9" customHeight="1" x14ac:dyDescent="0.25">
      <c r="B24" s="16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9" x14ac:dyDescent="0.25">
      <c r="B25" s="81" t="s">
        <v>36</v>
      </c>
      <c r="C25" s="81"/>
    </row>
    <row r="26" spans="2:19" ht="6.75" customHeight="1" thickBot="1" x14ac:dyDescent="0.3"/>
    <row r="27" spans="2:19" ht="15" customHeight="1" thickTop="1" thickBot="1" x14ac:dyDescent="0.3">
      <c r="B27" s="43" t="s">
        <v>46</v>
      </c>
      <c r="C27" s="44" t="s">
        <v>37</v>
      </c>
      <c r="D27" s="45" t="s">
        <v>38</v>
      </c>
      <c r="E27" s="45" t="s">
        <v>39</v>
      </c>
      <c r="F27" s="45" t="s">
        <v>40</v>
      </c>
      <c r="G27" s="45" t="s">
        <v>41</v>
      </c>
      <c r="H27" s="45" t="s">
        <v>42</v>
      </c>
      <c r="I27" s="45" t="s">
        <v>43</v>
      </c>
      <c r="J27" s="45" t="s">
        <v>44</v>
      </c>
      <c r="K27" s="42" t="s">
        <v>45</v>
      </c>
      <c r="L27" s="42" t="s">
        <v>16</v>
      </c>
    </row>
    <row r="28" spans="2:19" ht="16.5" thickTop="1" thickBot="1" x14ac:dyDescent="0.3">
      <c r="B28" s="50" t="s">
        <v>54</v>
      </c>
      <c r="C28" s="46">
        <v>10</v>
      </c>
      <c r="D28" s="47">
        <v>6</v>
      </c>
      <c r="E28" s="47">
        <v>0</v>
      </c>
      <c r="F28" s="47">
        <v>1</v>
      </c>
      <c r="G28" s="47">
        <v>1</v>
      </c>
      <c r="H28" s="47">
        <v>14</v>
      </c>
      <c r="I28" s="47">
        <v>2</v>
      </c>
      <c r="J28" s="47">
        <v>0</v>
      </c>
      <c r="K28" s="48">
        <v>0</v>
      </c>
      <c r="L28" s="49">
        <v>34</v>
      </c>
    </row>
    <row r="29" spans="2:19" ht="16.5" thickTop="1" thickBot="1" x14ac:dyDescent="0.3">
      <c r="B29" s="70" t="s">
        <v>49</v>
      </c>
      <c r="C29" s="46">
        <v>11</v>
      </c>
      <c r="D29" s="47">
        <v>1</v>
      </c>
      <c r="E29" s="47">
        <v>0</v>
      </c>
      <c r="F29" s="47">
        <v>0</v>
      </c>
      <c r="G29" s="47">
        <v>2</v>
      </c>
      <c r="H29" s="47">
        <v>15</v>
      </c>
      <c r="I29" s="47">
        <v>1</v>
      </c>
      <c r="J29" s="47">
        <v>0</v>
      </c>
      <c r="K29" s="48">
        <v>0</v>
      </c>
      <c r="L29" s="49">
        <v>30</v>
      </c>
    </row>
    <row r="30" spans="2:19" ht="16.5" thickTop="1" thickBot="1" x14ac:dyDescent="0.3">
      <c r="B30" s="69" t="s">
        <v>47</v>
      </c>
      <c r="C30" s="46">
        <v>9</v>
      </c>
      <c r="D30" s="47">
        <v>1</v>
      </c>
      <c r="E30" s="47">
        <v>0</v>
      </c>
      <c r="F30" s="47">
        <v>2</v>
      </c>
      <c r="G30" s="47">
        <v>0</v>
      </c>
      <c r="H30" s="47">
        <v>8</v>
      </c>
      <c r="I30" s="47">
        <v>3</v>
      </c>
      <c r="J30" s="47">
        <v>0</v>
      </c>
      <c r="K30" s="48">
        <v>0</v>
      </c>
      <c r="L30" s="49">
        <v>26</v>
      </c>
    </row>
    <row r="31" spans="2:19" ht="15.75" thickTop="1" x14ac:dyDescent="0.25"/>
  </sheetData>
  <mergeCells count="5">
    <mergeCell ref="D2:E2"/>
    <mergeCell ref="G2:I2"/>
    <mergeCell ref="B2:C2"/>
    <mergeCell ref="B25:C25"/>
    <mergeCell ref="B1:S1"/>
  </mergeCell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Lisowski, Paul</cp:lastModifiedBy>
  <cp:lastPrinted>2023-11-06T14:23:40Z</cp:lastPrinted>
  <dcterms:created xsi:type="dcterms:W3CDTF">2020-06-01T16:24:35Z</dcterms:created>
  <dcterms:modified xsi:type="dcterms:W3CDTF">2023-11-06T14:23:49Z</dcterms:modified>
</cp:coreProperties>
</file>